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580" tabRatio="657" activeTab="0"/>
  </bookViews>
  <sheets>
    <sheet name="1 полугодие 2013" sheetId="1" r:id="rId1"/>
    <sheet name="МР Дт" sheetId="2" r:id="rId2"/>
    <sheet name="поселения Дт" sheetId="3" r:id="rId3"/>
  </sheets>
  <externalReferences>
    <externalReference r:id="rId6"/>
    <externalReference r:id="rId7"/>
  </externalReferences>
  <definedNames>
    <definedName name="_xlnm._FilterDatabase" localSheetId="0" hidden="1">'1 полугодие 2013'!$A$16:$T$574</definedName>
    <definedName name="_xlnm.Print_Titles" localSheetId="0">'1 полугодие 2013'!$B:$B,'1 полугодие 2013'!$14:$17</definedName>
    <definedName name="_xlnm.Print_Area" localSheetId="0">'1 полугодие 2013'!$A$1:$S$579</definedName>
    <definedName name="ОтчетныйГод">#REF!</definedName>
    <definedName name="ОтчетныйМесяц">#REF!</definedName>
    <definedName name="ПутькДанным">#REF!</definedName>
    <definedName name="СписокАТЕ">#REF!</definedName>
  </definedNames>
  <calcPr fullCalcOnLoad="1"/>
</workbook>
</file>

<file path=xl/sharedStrings.xml><?xml version="1.0" encoding="utf-8"?>
<sst xmlns="http://schemas.openxmlformats.org/spreadsheetml/2006/main" count="8664" uniqueCount="1249">
  <si>
    <t>ОТЧЕТ</t>
  </si>
  <si>
    <r>
      <t xml:space="preserve">Соответствие критерию (ст.2 </t>
    </r>
    <r>
      <rPr>
        <sz val="11"/>
        <rFont val="Arial Cyr"/>
        <family val="0"/>
      </rPr>
      <t>≤ ст.3)</t>
    </r>
  </si>
  <si>
    <t>Соответствие критерию (ст.2 ≤ ст.5)</t>
  </si>
  <si>
    <t>Наименование МО</t>
  </si>
  <si>
    <t>Соответствие критерию (ст.5 ≤ ст.3)</t>
  </si>
  <si>
    <t>Соответствие критерию (ст.8 ≤ ст.9)</t>
  </si>
  <si>
    <t>Соответствие критерию (ст.8 ≤ ст.11)</t>
  </si>
  <si>
    <t>Соответствие критерию (ст.11 ≤ ст.9)</t>
  </si>
  <si>
    <t>г.Анапа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</si>
  <si>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</si>
  <si>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</si>
  <si>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</si>
  <si>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</si>
  <si>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</si>
  <si>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</si>
  <si>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</si>
  <si>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Муниципальный район</t>
  </si>
  <si>
    <t>Абинское</t>
  </si>
  <si>
    <t>Ахтырское</t>
  </si>
  <si>
    <t>1. Холмское</t>
  </si>
  <si>
    <t>2. Мингрельское</t>
  </si>
  <si>
    <t>3. Федоровское</t>
  </si>
  <si>
    <t>4. Ольгинское</t>
  </si>
  <si>
    <t>5. Варнавинское</t>
  </si>
  <si>
    <t>6.Светлогорское</t>
  </si>
  <si>
    <t>Апшеронский район</t>
  </si>
  <si>
    <t>1. Апшеронское</t>
  </si>
  <si>
    <t>2.Нефтегорское</t>
  </si>
  <si>
    <t>3. Хадыженское</t>
  </si>
  <si>
    <t>1. Кабардинское</t>
  </si>
  <si>
    <t>2. Кубанское</t>
  </si>
  <si>
    <t>3. Куринское</t>
  </si>
  <si>
    <t>4. Мезмайское</t>
  </si>
  <si>
    <t>5. Нижегородское</t>
  </si>
  <si>
    <t>6. Новополянское</t>
  </si>
  <si>
    <t>7. Отдаленное</t>
  </si>
  <si>
    <t>8. Тверское</t>
  </si>
  <si>
    <t>9. Черниговское</t>
  </si>
  <si>
    <t>Белоглинский район</t>
  </si>
  <si>
    <t>1. Белоглинское</t>
  </si>
  <si>
    <t>2. Центральное</t>
  </si>
  <si>
    <t>3. Новопавловское</t>
  </si>
  <si>
    <t>4. Успенское</t>
  </si>
  <si>
    <t>Белореченский район</t>
  </si>
  <si>
    <t>Белореченское г/п</t>
  </si>
  <si>
    <t>1.Бжедуховское</t>
  </si>
  <si>
    <t>2. Великовечненское</t>
  </si>
  <si>
    <t>3.Дружненское</t>
  </si>
  <si>
    <t>4. Первомайское</t>
  </si>
  <si>
    <t>5. Пшехское</t>
  </si>
  <si>
    <t>6. Родниковское</t>
  </si>
  <si>
    <t>7. Рязанское</t>
  </si>
  <si>
    <t>8. Школьненское</t>
  </si>
  <si>
    <t>9.Черниговское</t>
  </si>
  <si>
    <t>10. Южненское</t>
  </si>
  <si>
    <t>Брюховецкий район</t>
  </si>
  <si>
    <t>1. Батуринское</t>
  </si>
  <si>
    <t>2. Большебейсугское</t>
  </si>
  <si>
    <t>3. Брюховецкое</t>
  </si>
  <si>
    <t>4. Новоджерелиевское</t>
  </si>
  <si>
    <t>5. Новосельское</t>
  </si>
  <si>
    <t>6. Переясловское</t>
  </si>
  <si>
    <t>7. Свободненское</t>
  </si>
  <si>
    <t>8. Чепигинское</t>
  </si>
  <si>
    <t>Выселковский</t>
  </si>
  <si>
    <t>1. Бейсугское</t>
  </si>
  <si>
    <t>2.Бейсужекское</t>
  </si>
  <si>
    <t>3. Березанское</t>
  </si>
  <si>
    <t>4. Бузиновское</t>
  </si>
  <si>
    <t>5. Выселковское</t>
  </si>
  <si>
    <t>6. Газырское</t>
  </si>
  <si>
    <t>7. Ирклиевское</t>
  </si>
  <si>
    <t>8. Крупское</t>
  </si>
  <si>
    <t>9. Новобейсугское</t>
  </si>
  <si>
    <t>10. Новомалороссийское</t>
  </si>
  <si>
    <t>Гулькевичский район</t>
  </si>
  <si>
    <t>1. Гулькевичское</t>
  </si>
  <si>
    <t>2. Гирейское</t>
  </si>
  <si>
    <t>3. Красносельское</t>
  </si>
  <si>
    <t>1. Скобелевское с/п</t>
  </si>
  <si>
    <t>2. Венцы-Заря</t>
  </si>
  <si>
    <t>3.  Кубань</t>
  </si>
  <si>
    <t>4. Комсомольское</t>
  </si>
  <si>
    <t>5.Николенское</t>
  </si>
  <si>
    <t>6. Новоукраинское</t>
  </si>
  <si>
    <t>7. Отрадно-Кубанское</t>
  </si>
  <si>
    <t>8. Отрадно-Ольгинское</t>
  </si>
  <si>
    <t>9. Пушкинское</t>
  </si>
  <si>
    <t>10. Соколовское</t>
  </si>
  <si>
    <t>11. Союз 4-х хуторов</t>
  </si>
  <si>
    <t>12. Тысячное</t>
  </si>
  <si>
    <t>Динской район</t>
  </si>
  <si>
    <t>1. Васюринское</t>
  </si>
  <si>
    <t>2. Динское</t>
  </si>
  <si>
    <t>4. Мичуринское</t>
  </si>
  <si>
    <t>5. Нововеличковское</t>
  </si>
  <si>
    <t>6. Новотитаровское</t>
  </si>
  <si>
    <t>7. Первореченское</t>
  </si>
  <si>
    <t>8. Пластуновское</t>
  </si>
  <si>
    <t>9. Старомышастовское</t>
  </si>
  <si>
    <t>10. Южно-Кубанское</t>
  </si>
  <si>
    <t>Ейский район</t>
  </si>
  <si>
    <t>Ейское г/п</t>
  </si>
  <si>
    <t>1.Александровское</t>
  </si>
  <si>
    <t>2. Должанское</t>
  </si>
  <si>
    <t>3. Ейское</t>
  </si>
  <si>
    <t>4. Камышеватское</t>
  </si>
  <si>
    <t>5. Копанское</t>
  </si>
  <si>
    <t>6. Красноармейское</t>
  </si>
  <si>
    <t>7. Кухаривское</t>
  </si>
  <si>
    <t>8. Моревское</t>
  </si>
  <si>
    <t>9. Трудовое</t>
  </si>
  <si>
    <t>10. Ясенское</t>
  </si>
  <si>
    <t>Кавказский район</t>
  </si>
  <si>
    <t>Кропоткинское г/п</t>
  </si>
  <si>
    <t>1. Кавказское</t>
  </si>
  <si>
    <t>2. Темижбекское</t>
  </si>
  <si>
    <t>3. с/п им. М. Горького</t>
  </si>
  <si>
    <t>4. Дмитриевское</t>
  </si>
  <si>
    <t>5. Лосевское</t>
  </si>
  <si>
    <t>6. Привольное</t>
  </si>
  <si>
    <t>7. Мирское</t>
  </si>
  <si>
    <t>8. Казанское</t>
  </si>
  <si>
    <t>Калининский район</t>
  </si>
  <si>
    <t>1. Калининское</t>
  </si>
  <si>
    <t>2. Старовеличковское</t>
  </si>
  <si>
    <t>3. Новониколаевское</t>
  </si>
  <si>
    <t>4. Куйбышевское</t>
  </si>
  <si>
    <t>5. Бойкопонурское</t>
  </si>
  <si>
    <t>6. Джумайловское</t>
  </si>
  <si>
    <t>7. Гришковское</t>
  </si>
  <si>
    <t>8. Гривенское</t>
  </si>
  <si>
    <t>Каневской район</t>
  </si>
  <si>
    <t>1. Каневское</t>
  </si>
  <si>
    <t>2. Красногвардейское</t>
  </si>
  <si>
    <t>3. Кубанскостепное</t>
  </si>
  <si>
    <t>4. Новодерявянковское</t>
  </si>
  <si>
    <t>5. Новоминское с/п</t>
  </si>
  <si>
    <t>6. Привольненское</t>
  </si>
  <si>
    <t>7. Придорожное</t>
  </si>
  <si>
    <t>8. Стародеревянковское</t>
  </si>
  <si>
    <t>9. Челбасское</t>
  </si>
  <si>
    <t>Кореновский район</t>
  </si>
  <si>
    <t>1. Братковское</t>
  </si>
  <si>
    <t>2. Бураковское</t>
  </si>
  <si>
    <t>3. Дядьковское</t>
  </si>
  <si>
    <t>4. Журавское</t>
  </si>
  <si>
    <t>5. Новоберезанское</t>
  </si>
  <si>
    <t>6. Платнировское</t>
  </si>
  <si>
    <t>7. Пролетарское</t>
  </si>
  <si>
    <t>8. Раздольненское</t>
  </si>
  <si>
    <t>9. Сергиевское</t>
  </si>
  <si>
    <t>Красноармейский район</t>
  </si>
  <si>
    <t>1. Полтавское</t>
  </si>
  <si>
    <t>2. Марьянское</t>
  </si>
  <si>
    <t>3. Новомышастовское</t>
  </si>
  <si>
    <t>4. Старонижнестеблиевское</t>
  </si>
  <si>
    <t>5. Ивановское</t>
  </si>
  <si>
    <t>6. Октябрьское</t>
  </si>
  <si>
    <t>7.Трудобеликовское</t>
  </si>
  <si>
    <t>8. Протичкинское</t>
  </si>
  <si>
    <t>9. Чебургольское</t>
  </si>
  <si>
    <t>10. Староджерелиевское</t>
  </si>
  <si>
    <t>Крыловской район</t>
  </si>
  <si>
    <t>1.Крыловское</t>
  </si>
  <si>
    <t>2. Кугоейское</t>
  </si>
  <si>
    <t>3. Новопашковское</t>
  </si>
  <si>
    <t>4. Новосергиевское</t>
  </si>
  <si>
    <t>5. Октябрьское</t>
  </si>
  <si>
    <t>6. Шевченсковское</t>
  </si>
  <si>
    <t>Крымский район</t>
  </si>
  <si>
    <t>Крымское г/п</t>
  </si>
  <si>
    <t>1. Адагумское</t>
  </si>
  <si>
    <t>2. Варениковское</t>
  </si>
  <si>
    <t>3. Кеслеровское</t>
  </si>
  <si>
    <t>4. Киевское</t>
  </si>
  <si>
    <t>5. Мерчанское</t>
  </si>
  <si>
    <t>6. Молдаванское</t>
  </si>
  <si>
    <t>7. Нижнебаканское</t>
  </si>
  <si>
    <t>8. Пригородное</t>
  </si>
  <si>
    <t>9. Троицкое</t>
  </si>
  <si>
    <t>10. Южное</t>
  </si>
  <si>
    <t>Курганинский район</t>
  </si>
  <si>
    <t>Курганинское г/п</t>
  </si>
  <si>
    <t>1. Безводное</t>
  </si>
  <si>
    <t>2. Воздвиженское</t>
  </si>
  <si>
    <t>3. Константиновское</t>
  </si>
  <si>
    <t>4. Михайловское</t>
  </si>
  <si>
    <t>5. Новоалексеевское</t>
  </si>
  <si>
    <t>7. Петропавловское</t>
  </si>
  <si>
    <t>8.Родниковское</t>
  </si>
  <si>
    <t>9. Темиргоевское</t>
  </si>
  <si>
    <t>Кущевский район</t>
  </si>
  <si>
    <t>1. Глебовское</t>
  </si>
  <si>
    <t>2.Ильинское</t>
  </si>
  <si>
    <t>3. Кисляковское</t>
  </si>
  <si>
    <t>4. Краснополянское</t>
  </si>
  <si>
    <t>5. Красносельское</t>
  </si>
  <si>
    <t>6. Кущевское</t>
  </si>
  <si>
    <t>7. Новомихайловское</t>
  </si>
  <si>
    <t>8. Первомайское</t>
  </si>
  <si>
    <t>9. Полтавченское</t>
  </si>
  <si>
    <t>10. Раздольненское</t>
  </si>
  <si>
    <t>11.Среднечубуркское</t>
  </si>
  <si>
    <t>12. Шкуринское</t>
  </si>
  <si>
    <t>Лабинский район</t>
  </si>
  <si>
    <t>Лабинское г/п</t>
  </si>
  <si>
    <t>1. Ахметовское</t>
  </si>
  <si>
    <t>2. Владимирское</t>
  </si>
  <si>
    <t>3. Вознесенское</t>
  </si>
  <si>
    <t>4. Зассовское</t>
  </si>
  <si>
    <t>5. Каладжинское</t>
  </si>
  <si>
    <t>6. Лучевское</t>
  </si>
  <si>
    <t>7. Отважненское</t>
  </si>
  <si>
    <t>8.Первосинюхинское</t>
  </si>
  <si>
    <t>9. Сладковское</t>
  </si>
  <si>
    <t>10. Упорненское</t>
  </si>
  <si>
    <t>11. Харьковское</t>
  </si>
  <si>
    <t>12. Чамлыкское</t>
  </si>
  <si>
    <t>Ленинградский</t>
  </si>
  <si>
    <t>1. Ленинградское</t>
  </si>
  <si>
    <t>2. Крыловское</t>
  </si>
  <si>
    <t>3. Новоплатнировское</t>
  </si>
  <si>
    <t>4. Уманское</t>
  </si>
  <si>
    <t>5. Новоуманское</t>
  </si>
  <si>
    <t>6. Куликовское</t>
  </si>
  <si>
    <t>7. Восточное</t>
  </si>
  <si>
    <t>8. Образцовое</t>
  </si>
  <si>
    <t>9. Первомайское</t>
  </si>
  <si>
    <t>10. Белохуторское</t>
  </si>
  <si>
    <t>11. Коржовское</t>
  </si>
  <si>
    <t>12. Западное</t>
  </si>
  <si>
    <t>Мостовской</t>
  </si>
  <si>
    <t>1. Мостовское</t>
  </si>
  <si>
    <t>2. Псебайское</t>
  </si>
  <si>
    <t>1. Андрюковское</t>
  </si>
  <si>
    <t>2. Баговское</t>
  </si>
  <si>
    <t>3. Беноковское</t>
  </si>
  <si>
    <t>4. Бесленеевское</t>
  </si>
  <si>
    <t>5. Губское</t>
  </si>
  <si>
    <t>6. Костромское</t>
  </si>
  <si>
    <t>7. Краснокутское</t>
  </si>
  <si>
    <t>8. Махошевское</t>
  </si>
  <si>
    <t>9. Переправненское</t>
  </si>
  <si>
    <t>10. Шедокское</t>
  </si>
  <si>
    <t>11. Унароковское</t>
  </si>
  <si>
    <t>12.Ярославское</t>
  </si>
  <si>
    <t>Новокубанский</t>
  </si>
  <si>
    <t>Новокубанское г/п</t>
  </si>
  <si>
    <t>1.Бесскорбненское</t>
  </si>
  <si>
    <t>2. Верхнекубанское</t>
  </si>
  <si>
    <t>3. Ковалевское</t>
  </si>
  <si>
    <t>4. Ляпинское</t>
  </si>
  <si>
    <t>6. Прикубанское</t>
  </si>
  <si>
    <t>7. Прочноокопское</t>
  </si>
  <si>
    <t>8. Советское</t>
  </si>
  <si>
    <t>Новопокровский</t>
  </si>
  <si>
    <t>1. Горькобалковское</t>
  </si>
  <si>
    <t>2. Ильинское</t>
  </si>
  <si>
    <t>3. Калниболотское</t>
  </si>
  <si>
    <t>4. Кубанское</t>
  </si>
  <si>
    <t>5. Незамаевское</t>
  </si>
  <si>
    <t>6. Новоивановское</t>
  </si>
  <si>
    <t>7. Новопокровское</t>
  </si>
  <si>
    <t>8. Покровское</t>
  </si>
  <si>
    <t>Отрадненский</t>
  </si>
  <si>
    <t>1. Бесстрашненское</t>
  </si>
  <si>
    <t>2. Благодарненское</t>
  </si>
  <si>
    <t>3. Красногвардейское</t>
  </si>
  <si>
    <t>4.  Малотенгинское</t>
  </si>
  <si>
    <t>5. Маякское</t>
  </si>
  <si>
    <t>6. Надежненское</t>
  </si>
  <si>
    <t>7. Отрадненское</t>
  </si>
  <si>
    <t>8. Передовское</t>
  </si>
  <si>
    <t>9. Подгорненское</t>
  </si>
  <si>
    <t>10. Подгорно-Синюхинское</t>
  </si>
  <si>
    <t>11.Попутненское</t>
  </si>
  <si>
    <t>12. Рудьевское</t>
  </si>
  <si>
    <t>13. Спокойненское</t>
  </si>
  <si>
    <t>14. Удобненское</t>
  </si>
  <si>
    <t>Павловский</t>
  </si>
  <si>
    <t>1. Павловское</t>
  </si>
  <si>
    <t>2. Атаманское</t>
  </si>
  <si>
    <t>3. Веселовское</t>
  </si>
  <si>
    <t>4. Незамаевское</t>
  </si>
  <si>
    <t>5. Новолеушковское</t>
  </si>
  <si>
    <t>6. Новопетровское</t>
  </si>
  <si>
    <t>7. Новопластуновское</t>
  </si>
  <si>
    <t>8. Старолеушковское</t>
  </si>
  <si>
    <t>9. Среднечелбасское</t>
  </si>
  <si>
    <t>10.Упорненское</t>
  </si>
  <si>
    <t>11. Северное</t>
  </si>
  <si>
    <t>Приморско-Ахт.</t>
  </si>
  <si>
    <t>1. Ахтарское</t>
  </si>
  <si>
    <t>2. Бородинское</t>
  </si>
  <si>
    <t>3. Бриньковское</t>
  </si>
  <si>
    <t>4. Новопокровское</t>
  </si>
  <si>
    <t>5. Ольгинское</t>
  </si>
  <si>
    <t>6. Приазовское</t>
  </si>
  <si>
    <t>7. Свободное</t>
  </si>
  <si>
    <t>8. Степное</t>
  </si>
  <si>
    <t>Северский</t>
  </si>
  <si>
    <t>1. Афипское</t>
  </si>
  <si>
    <t>2. Ильское</t>
  </si>
  <si>
    <t>3. Черноморское</t>
  </si>
  <si>
    <t>1. Азовское</t>
  </si>
  <si>
    <t>2. Григорьевское</t>
  </si>
  <si>
    <t>3. Калужское</t>
  </si>
  <si>
    <t>4. Львовское</t>
  </si>
  <si>
    <t>5. Михайловское</t>
  </si>
  <si>
    <t>6. Новодмитриевское</t>
  </si>
  <si>
    <t>7. Северское</t>
  </si>
  <si>
    <t>8. Смоленское</t>
  </si>
  <si>
    <t>9. Шабановское</t>
  </si>
  <si>
    <t>Славянский</t>
  </si>
  <si>
    <t>1. Анастасиевское</t>
  </si>
  <si>
    <t>2. Ачуевское</t>
  </si>
  <si>
    <t>3.  Голубая Нива</t>
  </si>
  <si>
    <t>4. Забойское</t>
  </si>
  <si>
    <t>5. Кировское</t>
  </si>
  <si>
    <t>6. Коржевское</t>
  </si>
  <si>
    <t>7. Маевское</t>
  </si>
  <si>
    <t>8. Петровское</t>
  </si>
  <si>
    <t>9. Прибрежное</t>
  </si>
  <si>
    <t>10. Прикубанское</t>
  </si>
  <si>
    <t>11. Протокское</t>
  </si>
  <si>
    <t>12. Рисовое</t>
  </si>
  <si>
    <t>13. Целинное</t>
  </si>
  <si>
    <t>14. Черноерковикое</t>
  </si>
  <si>
    <t>Староминской</t>
  </si>
  <si>
    <t>1.Староминское</t>
  </si>
  <si>
    <t>2.Канеловское</t>
  </si>
  <si>
    <t>3.Рассветовское</t>
  </si>
  <si>
    <t>4.Куйбышевское</t>
  </si>
  <si>
    <t>5.Новоясенское</t>
  </si>
  <si>
    <t>Тбилисский</t>
  </si>
  <si>
    <t>1. Алексее-Тенгинское</t>
  </si>
  <si>
    <t>2. Ванновское</t>
  </si>
  <si>
    <t>3. Геймановское</t>
  </si>
  <si>
    <t>4. Ловлинское</t>
  </si>
  <si>
    <t>5. Марьинское</t>
  </si>
  <si>
    <t>6. Нововладимировское</t>
  </si>
  <si>
    <t>7. Песчаное</t>
  </si>
  <si>
    <t>8. Тбилисское</t>
  </si>
  <si>
    <t>Темрюкский</t>
  </si>
  <si>
    <t>Темрюкское г/п</t>
  </si>
  <si>
    <t>1. Ахтанизовское</t>
  </si>
  <si>
    <t>2. Вышестиблиевское</t>
  </si>
  <si>
    <t>3. Голубицкое</t>
  </si>
  <si>
    <t>4. Запорожское</t>
  </si>
  <si>
    <t>5. Краснострельское</t>
  </si>
  <si>
    <t>6. Курчанское</t>
  </si>
  <si>
    <t>7. Новотаманское</t>
  </si>
  <si>
    <t>8. Сенное</t>
  </si>
  <si>
    <t>9. Старотитаровское</t>
  </si>
  <si>
    <t>10. Таманское</t>
  </si>
  <si>
    <t>11. Фонталовское</t>
  </si>
  <si>
    <t>Тимашевский</t>
  </si>
  <si>
    <t>Тимашевское г/п</t>
  </si>
  <si>
    <t>1.Дербентское</t>
  </si>
  <si>
    <t>2.Днепровское</t>
  </si>
  <si>
    <t>3. с/п Кубанец</t>
  </si>
  <si>
    <t>4. Медведовское</t>
  </si>
  <si>
    <t>5. Незаймановское</t>
  </si>
  <si>
    <t>6. Новокорсунское</t>
  </si>
  <si>
    <t>7. Новоленинское</t>
  </si>
  <si>
    <t>8. Поселковое</t>
  </si>
  <si>
    <t>9. Роговское</t>
  </si>
  <si>
    <t>Тихорецкий</t>
  </si>
  <si>
    <t>Тихорецкое г/п</t>
  </si>
  <si>
    <t>1.Алексеевское</t>
  </si>
  <si>
    <t>2. Архангельское</t>
  </si>
  <si>
    <t>3. Братское</t>
  </si>
  <si>
    <t>4. Еремизино-Борисовское</t>
  </si>
  <si>
    <t>5. Крутое</t>
  </si>
  <si>
    <t>6. Новорождественское</t>
  </si>
  <si>
    <t>8. Парковское</t>
  </si>
  <si>
    <t>9. Терновское</t>
  </si>
  <si>
    <t>10. Фастовецкое</t>
  </si>
  <si>
    <t>11. Хоперское</t>
  </si>
  <si>
    <t>12. Юго-Северное</t>
  </si>
  <si>
    <t>Туапсинский</t>
  </si>
  <si>
    <t>1. Джубгское</t>
  </si>
  <si>
    <t>2. Новомихайловское</t>
  </si>
  <si>
    <t>Туапсинское г/п</t>
  </si>
  <si>
    <t>1. Октябрьское</t>
  </si>
  <si>
    <t>2. Вельяминовское</t>
  </si>
  <si>
    <t>3. Георгиевское</t>
  </si>
  <si>
    <t>4. Небугское</t>
  </si>
  <si>
    <t>5. Тенгинское</t>
  </si>
  <si>
    <t>6. Шаумянское</t>
  </si>
  <si>
    <t>7. Шепсинское</t>
  </si>
  <si>
    <t>Успенский</t>
  </si>
  <si>
    <t>1. Веселовское</t>
  </si>
  <si>
    <t>2. Вольненское</t>
  </si>
  <si>
    <t>3. Коноковское</t>
  </si>
  <si>
    <t>4. Кургоковское</t>
  </si>
  <si>
    <t>5. Маламинское</t>
  </si>
  <si>
    <t>6. Николаевское</t>
  </si>
  <si>
    <t>7. Трехсельское</t>
  </si>
  <si>
    <t>8. Убеженское</t>
  </si>
  <si>
    <t>9. Урупское</t>
  </si>
  <si>
    <t>10. Успенское</t>
  </si>
  <si>
    <t>Усть-Лабинский</t>
  </si>
  <si>
    <t>Усть-Лабинское г/п</t>
  </si>
  <si>
    <t>1. Александровское</t>
  </si>
  <si>
    <t>2. Братское</t>
  </si>
  <si>
    <t>3. Вимовское</t>
  </si>
  <si>
    <t>4. Воронежское</t>
  </si>
  <si>
    <t>5. Восточное</t>
  </si>
  <si>
    <t>6. Двубратское</t>
  </si>
  <si>
    <t>7. Железное</t>
  </si>
  <si>
    <t>8. Кирпильское</t>
  </si>
  <si>
    <t>9. Ладожское</t>
  </si>
  <si>
    <t>10. Ленинское</t>
  </si>
  <si>
    <t>11. Некрасовское</t>
  </si>
  <si>
    <t>12. Новолабинское</t>
  </si>
  <si>
    <t>13. Суворовское</t>
  </si>
  <si>
    <t>14. Тенгинское</t>
  </si>
  <si>
    <t>Щербиновский</t>
  </si>
  <si>
    <t>1. Глафировское</t>
  </si>
  <si>
    <t>2. Ейскоукрепленское</t>
  </si>
  <si>
    <t>3. Екатериновское</t>
  </si>
  <si>
    <t>4. Николаевское</t>
  </si>
  <si>
    <t>5. Новощербиновское</t>
  </si>
  <si>
    <t>6.Старощербиновское</t>
  </si>
  <si>
    <t>7. Шабельское</t>
  </si>
  <si>
    <t>8. Щербиновское</t>
  </si>
  <si>
    <t>соответствует</t>
  </si>
  <si>
    <t>Итого по поселениям</t>
  </si>
  <si>
    <t>Итого по городским поселениям</t>
  </si>
  <si>
    <t>Итого по сельским поселениям</t>
  </si>
  <si>
    <t>х</t>
  </si>
  <si>
    <t xml:space="preserve">о соответствии отдельных показателей бюджетов муниципальных образований требованиям Бюджетного кодекса Российской Федерации 
при исполнении местных бюджетов по состоянию на  1 июля 2013г. </t>
  </si>
  <si>
    <t>Фактический  объем муниципального долга на 01.07.2013г</t>
  </si>
  <si>
    <t>Предельный (max) объем муниципального долга  на 2013 год</t>
  </si>
  <si>
    <t xml:space="preserve">Предельный объем муниципального долга на 2013 год, утвержденный решением о бюджете </t>
  </si>
  <si>
    <t>Фактический объем расходов на обслуживание муниципального долга на 01.07.2013г.</t>
  </si>
  <si>
    <t xml:space="preserve">Предельный (max) объем расходов на обслуживание муниципального долга на 2013 год </t>
  </si>
  <si>
    <t>Предельный объем расходов на обслуживание муниципального долга на 2013 год, утвержденный решением о бюджете</t>
  </si>
  <si>
    <t>тыс.руб</t>
  </si>
  <si>
    <t>Предельное (max) значение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расходов на содержание органов местного самоуправления (в отношении МО, отнесенных к 1, 2 и 3 группам муниципалитетов)</t>
  </si>
  <si>
    <t>Соответствие критерию</t>
  </si>
  <si>
    <t xml:space="preserve">Всего нарушений </t>
  </si>
  <si>
    <t>Предельный (max) размер дефицита местного бюджета на 2013 год (план)</t>
  </si>
  <si>
    <t>Оценка соответствия утвержденного объема дефицита бюджетов поселений предельному размеру дефицита по состоянию на 01.07.2013 г.</t>
  </si>
  <si>
    <t>рублей</t>
  </si>
  <si>
    <t>Наименование муниципального образования</t>
  </si>
  <si>
    <t xml:space="preserve">Доходы, всего </t>
  </si>
  <si>
    <t>расходы, всего</t>
  </si>
  <si>
    <t>Дефицит(+), профицит (-)</t>
  </si>
  <si>
    <t>Дефицит(+)</t>
  </si>
  <si>
    <t>в том числе</t>
  </si>
  <si>
    <t>Объем безвозмездных поступлений (2000..0)</t>
  </si>
  <si>
    <t>Доходы без безв. поступлений</t>
  </si>
  <si>
    <t>Предельный размер дефицита</t>
  </si>
  <si>
    <t>Превышение дефицита над пред. размером дефицита</t>
  </si>
  <si>
    <t>Нарушение БК</t>
  </si>
  <si>
    <t>остатки</t>
  </si>
  <si>
    <t>кредиты</t>
  </si>
  <si>
    <t>Акции</t>
  </si>
  <si>
    <t>Дi</t>
  </si>
  <si>
    <t>Дбi</t>
  </si>
  <si>
    <t>Оi</t>
  </si>
  <si>
    <t>Днi</t>
  </si>
  <si>
    <t>ПРДi</t>
  </si>
  <si>
    <t>Пi</t>
  </si>
  <si>
    <t>ип</t>
  </si>
  <si>
    <t>12 - Абинский район</t>
  </si>
  <si>
    <t xml:space="preserve"> Итого по поселениям</t>
  </si>
  <si>
    <t>гп</t>
  </si>
  <si>
    <t>Абинское городское поселение</t>
  </si>
  <si>
    <t xml:space="preserve"> Абинское </t>
  </si>
  <si>
    <t>Ахтырское городское поселение</t>
  </si>
  <si>
    <t xml:space="preserve"> Ахтырское </t>
  </si>
  <si>
    <t>сп</t>
  </si>
  <si>
    <t>Холмское сельское поселение</t>
  </si>
  <si>
    <t xml:space="preserve">1. Холмское </t>
  </si>
  <si>
    <t>Мингрельское сельское поселение</t>
  </si>
  <si>
    <t xml:space="preserve">2. Мингрельское </t>
  </si>
  <si>
    <t>Федоровское сельское поселение</t>
  </si>
  <si>
    <t xml:space="preserve">3. Федоровское </t>
  </si>
  <si>
    <t>Ольгинское сельское поселение</t>
  </si>
  <si>
    <t xml:space="preserve">4. Ольгинское </t>
  </si>
  <si>
    <t>Варнавинское сельское поселение</t>
  </si>
  <si>
    <t xml:space="preserve">5. Варнавинское </t>
  </si>
  <si>
    <t>Светлогорское сельское поселение</t>
  </si>
  <si>
    <t xml:space="preserve">6.Светлогорское </t>
  </si>
  <si>
    <t>13 - Апшеронский район</t>
  </si>
  <si>
    <t>Апшеронское городское поселение</t>
  </si>
  <si>
    <t xml:space="preserve">1. Апшеронское </t>
  </si>
  <si>
    <t>Нефтегорское городское поселение</t>
  </si>
  <si>
    <t xml:space="preserve">2.Нефтегорское </t>
  </si>
  <si>
    <t>Хадыженское городское поселение</t>
  </si>
  <si>
    <t>Кабардинское сельское поселение</t>
  </si>
  <si>
    <t xml:space="preserve">1. Кабардинское </t>
  </si>
  <si>
    <t>Кубанское сельское поселение</t>
  </si>
  <si>
    <t xml:space="preserve">2. Кубанское </t>
  </si>
  <si>
    <t>Куринское сельское поселение</t>
  </si>
  <si>
    <t xml:space="preserve">3. Куринское </t>
  </si>
  <si>
    <t>Мезмайское сельское поселение</t>
  </si>
  <si>
    <t xml:space="preserve">4. Мезмайское </t>
  </si>
  <si>
    <t>Нижегородское сельское поселение</t>
  </si>
  <si>
    <t xml:space="preserve">5. Нижегородское </t>
  </si>
  <si>
    <t>Новополянское сельское поселение</t>
  </si>
  <si>
    <t xml:space="preserve">6. Новополянское </t>
  </si>
  <si>
    <t>Отдаленное сельское поселение</t>
  </si>
  <si>
    <t xml:space="preserve">7. Отдаленное </t>
  </si>
  <si>
    <t>Тверское сельское поселение</t>
  </si>
  <si>
    <t xml:space="preserve">8. Тверское </t>
  </si>
  <si>
    <t>Черниговское сельское поселение</t>
  </si>
  <si>
    <t xml:space="preserve">9. Черниговское </t>
  </si>
  <si>
    <t>14 - Белоглинский район</t>
  </si>
  <si>
    <t>Белоглинское сельское поселение</t>
  </si>
  <si>
    <t xml:space="preserve">1. Белоглинское </t>
  </si>
  <si>
    <t>Центральное сельское поселение</t>
  </si>
  <si>
    <t xml:space="preserve">2. Центральное </t>
  </si>
  <si>
    <t>Новопавловское сельское поселение</t>
  </si>
  <si>
    <t xml:space="preserve">3. Новопавловское </t>
  </si>
  <si>
    <t>Успенское сельское поселение</t>
  </si>
  <si>
    <t xml:space="preserve">4. Успенское </t>
  </si>
  <si>
    <t>15 - Белореченский район</t>
  </si>
  <si>
    <t>Белореченское городское поселение</t>
  </si>
  <si>
    <t>Бжедуховское сельское поселение</t>
  </si>
  <si>
    <t xml:space="preserve">1.Бжедуховское </t>
  </si>
  <si>
    <t>Великовечненское сельское поселение</t>
  </si>
  <si>
    <t xml:space="preserve">2. Великовечненское </t>
  </si>
  <si>
    <t>Дружненское сельское поселение</t>
  </si>
  <si>
    <t xml:space="preserve">3.Дружненское </t>
  </si>
  <si>
    <t>Первомайское сельское поселение</t>
  </si>
  <si>
    <t xml:space="preserve">4. Первомайское </t>
  </si>
  <si>
    <t>Пшехское сельское поселение</t>
  </si>
  <si>
    <t>Родниковское сельское поселение</t>
  </si>
  <si>
    <t xml:space="preserve">6. Родниковское </t>
  </si>
  <si>
    <t>Рязанское сельское поселение</t>
  </si>
  <si>
    <t xml:space="preserve">7. Рязанское </t>
  </si>
  <si>
    <t>Школьненское сельское поселение</t>
  </si>
  <si>
    <t xml:space="preserve">8. Школьненское </t>
  </si>
  <si>
    <t xml:space="preserve">9.Черниговское </t>
  </si>
  <si>
    <t>Южненское сельское поселение</t>
  </si>
  <si>
    <t xml:space="preserve">10. Южненское </t>
  </si>
  <si>
    <t>16 - Брюховецкий район</t>
  </si>
  <si>
    <t>Батуринское сельское поселение</t>
  </si>
  <si>
    <t>Большебейсугское сельское поселение</t>
  </si>
  <si>
    <t xml:space="preserve">2. Большебейсугское </t>
  </si>
  <si>
    <t>Брюховецкое сельское поселение</t>
  </si>
  <si>
    <t xml:space="preserve">3. Брюховецкое </t>
  </si>
  <si>
    <t>Новоджерелиевское сельское поселение</t>
  </si>
  <si>
    <t xml:space="preserve">4. Новоджерелиевское </t>
  </si>
  <si>
    <t>Новосельское сельское поселение</t>
  </si>
  <si>
    <t>Переясловское сельское поселение</t>
  </si>
  <si>
    <t xml:space="preserve">6. Переясловское </t>
  </si>
  <si>
    <t>Свободненское сельское поселение</t>
  </si>
  <si>
    <t xml:space="preserve">7. Свободненское </t>
  </si>
  <si>
    <t>Чепигинское сельское поселение</t>
  </si>
  <si>
    <t xml:space="preserve">8. Чепигинское </t>
  </si>
  <si>
    <t>17 - Выселковский район</t>
  </si>
  <si>
    <t>Бейсугское сельское поселение</t>
  </si>
  <si>
    <t xml:space="preserve">1. Бейсугское </t>
  </si>
  <si>
    <t>Бейсужекское сельское поселение</t>
  </si>
  <si>
    <t xml:space="preserve">2.Бейсужекское </t>
  </si>
  <si>
    <t>Березанское сельское поселение</t>
  </si>
  <si>
    <t xml:space="preserve">3. Березанское </t>
  </si>
  <si>
    <t>Бузиновское сельское поселение</t>
  </si>
  <si>
    <t xml:space="preserve">4. Бузиновское </t>
  </si>
  <si>
    <t>Выселковское сельское поселение</t>
  </si>
  <si>
    <t xml:space="preserve">5. Выселковское </t>
  </si>
  <si>
    <t>Газырское сельское поселение</t>
  </si>
  <si>
    <t xml:space="preserve">6. Газырское </t>
  </si>
  <si>
    <t>Ирклиевское сельское поселение</t>
  </si>
  <si>
    <t xml:space="preserve">7. Ирклиевское </t>
  </si>
  <si>
    <t>Крупское сельское поселение</t>
  </si>
  <si>
    <t xml:space="preserve">8. Крупское </t>
  </si>
  <si>
    <t>Новобейсугское сельское поселение</t>
  </si>
  <si>
    <t xml:space="preserve">9. Новобейсугское </t>
  </si>
  <si>
    <t>Новомалороссийское сельское поселение</t>
  </si>
  <si>
    <t xml:space="preserve">10. Новомалороссийское </t>
  </si>
  <si>
    <t>18 - Гулькевичский район</t>
  </si>
  <si>
    <t>Гулькевичское городское поселение</t>
  </si>
  <si>
    <t xml:space="preserve">1. Гулькевичское </t>
  </si>
  <si>
    <t>Гирейское городское поселение</t>
  </si>
  <si>
    <t xml:space="preserve">2. Гирейское </t>
  </si>
  <si>
    <t>Красносельское городское поселение</t>
  </si>
  <si>
    <t xml:space="preserve">3. Красносельское </t>
  </si>
  <si>
    <t>Скобелевское сельское поселение</t>
  </si>
  <si>
    <t>сельское поселение Венцы-Заря</t>
  </si>
  <si>
    <t>сельское поселение Кубань</t>
  </si>
  <si>
    <t>Комсомольское сельское поселение</t>
  </si>
  <si>
    <t xml:space="preserve">4. Комсомольское </t>
  </si>
  <si>
    <t>Николенское сельское поселение</t>
  </si>
  <si>
    <t xml:space="preserve"> 5.Николенское </t>
  </si>
  <si>
    <t>Новоукраинское сельское поселение</t>
  </si>
  <si>
    <t xml:space="preserve">6. Новоукраинское </t>
  </si>
  <si>
    <t>Отрадо-Кубанское сельское поселение</t>
  </si>
  <si>
    <t xml:space="preserve">7. Отрадно-Кубанское </t>
  </si>
  <si>
    <t>Отрадо-Ольгинское сельское поселение</t>
  </si>
  <si>
    <t xml:space="preserve">8. Отрадно-Ольгинское </t>
  </si>
  <si>
    <t>Пушкинское сельское поселение</t>
  </si>
  <si>
    <t xml:space="preserve">9. Пушкинское </t>
  </si>
  <si>
    <t>Соколовское сельское поселение</t>
  </si>
  <si>
    <t xml:space="preserve">10. Соколовское </t>
  </si>
  <si>
    <t>сельское поселение Союз 4-х хуторов</t>
  </si>
  <si>
    <t>11.  Союз 4-х хуторов</t>
  </si>
  <si>
    <t>Тысячное сельское поселение</t>
  </si>
  <si>
    <t xml:space="preserve">12. Тысячное </t>
  </si>
  <si>
    <t>19 - Динской район</t>
  </si>
  <si>
    <t>Васюринское сельское поселение</t>
  </si>
  <si>
    <t xml:space="preserve">1. Васюринское </t>
  </si>
  <si>
    <t>Динское сельское поселение</t>
  </si>
  <si>
    <t xml:space="preserve">2. Динское </t>
  </si>
  <si>
    <t>Красносельское сельское поселение</t>
  </si>
  <si>
    <t>Мичуринское сельское поселение</t>
  </si>
  <si>
    <t xml:space="preserve">4. Мичуринское </t>
  </si>
  <si>
    <t>Нововеличковское сельское поселение</t>
  </si>
  <si>
    <t xml:space="preserve">5. Нововеличковское </t>
  </si>
  <si>
    <t>Новотитаровское сельское поселение</t>
  </si>
  <si>
    <t xml:space="preserve">6. Новотитаровское </t>
  </si>
  <si>
    <t>Первореченское сельское поселение</t>
  </si>
  <si>
    <t xml:space="preserve">7. Первореченское </t>
  </si>
  <si>
    <t>Пластуновское сельское поселение</t>
  </si>
  <si>
    <t xml:space="preserve">8. Пластуновское </t>
  </si>
  <si>
    <t>Старомышастовское сельское поселение</t>
  </si>
  <si>
    <t xml:space="preserve">9. Старомышастовское </t>
  </si>
  <si>
    <t>Южно-Кубанское сельское поселение</t>
  </si>
  <si>
    <t xml:space="preserve">10. Южно-Кубанское </t>
  </si>
  <si>
    <t>20 - Ейский район</t>
  </si>
  <si>
    <t>Ейское городское поселение</t>
  </si>
  <si>
    <t>Александровское сельское поселение</t>
  </si>
  <si>
    <t xml:space="preserve">1.Александровское </t>
  </si>
  <si>
    <t>Должанское сельское поселение</t>
  </si>
  <si>
    <t xml:space="preserve">2. Должанское </t>
  </si>
  <si>
    <t>Ейское сельское поселение</t>
  </si>
  <si>
    <t xml:space="preserve">3. Ейское </t>
  </si>
  <si>
    <t>Камышеватское сельское поселение</t>
  </si>
  <si>
    <t xml:space="preserve">4. Камышеватское </t>
  </si>
  <si>
    <t>Копанское сельское поселение</t>
  </si>
  <si>
    <t xml:space="preserve">5. Копанское </t>
  </si>
  <si>
    <t>Красноармейское сельское поселение</t>
  </si>
  <si>
    <t xml:space="preserve">6. Красноармейское </t>
  </si>
  <si>
    <t>Кухаривское сельское поселение</t>
  </si>
  <si>
    <t xml:space="preserve">7. Кухаривское </t>
  </si>
  <si>
    <t>Моревское сельское поселение</t>
  </si>
  <si>
    <t xml:space="preserve">8. Моревское </t>
  </si>
  <si>
    <t>Трудовое сельское поселение</t>
  </si>
  <si>
    <t xml:space="preserve">9. Трудовое </t>
  </si>
  <si>
    <t>Ясенское сельское поселение</t>
  </si>
  <si>
    <t xml:space="preserve">10. Ясенское </t>
  </si>
  <si>
    <t>21 - Кавказский район</t>
  </si>
  <si>
    <t>Кропоткинское городское поселение</t>
  </si>
  <si>
    <t>Кавказское сельское поселение</t>
  </si>
  <si>
    <t xml:space="preserve">1. Кавказское </t>
  </si>
  <si>
    <t>Темижбекское сельское поселение</t>
  </si>
  <si>
    <t xml:space="preserve">2. Темижбекское </t>
  </si>
  <si>
    <t>Сельское поселение им. М.Горького</t>
  </si>
  <si>
    <t>Дмитриевское сельское поселение</t>
  </si>
  <si>
    <t>Лосевское сельское поселение</t>
  </si>
  <si>
    <t xml:space="preserve">5. Лосевское </t>
  </si>
  <si>
    <t>Привольное сельское поселение</t>
  </si>
  <si>
    <t xml:space="preserve">6. Привольное </t>
  </si>
  <si>
    <t>Мирское сельское поселение</t>
  </si>
  <si>
    <t xml:space="preserve">7. Мирское </t>
  </si>
  <si>
    <t>Казанское сельское поселение</t>
  </si>
  <si>
    <t xml:space="preserve">8. Казанское </t>
  </si>
  <si>
    <t>22 - Калининский район</t>
  </si>
  <si>
    <t>Калининское сельское поселение</t>
  </si>
  <si>
    <t xml:space="preserve">1. Калининское </t>
  </si>
  <si>
    <t>Старовеличковское сельское поселение</t>
  </si>
  <si>
    <t xml:space="preserve">2. Старовеличковское </t>
  </si>
  <si>
    <t>Новониколаевское сельское поселение</t>
  </si>
  <si>
    <t>Куйбышевское сельское поселение</t>
  </si>
  <si>
    <t xml:space="preserve">4. Куйбышевское </t>
  </si>
  <si>
    <t>Бойкопонурское сельское поселение</t>
  </si>
  <si>
    <t xml:space="preserve">5. Бойкопонурское </t>
  </si>
  <si>
    <t>Джумайловское сельское поселение</t>
  </si>
  <si>
    <t xml:space="preserve">6. Джумайловское </t>
  </si>
  <si>
    <t>Гришковское сельское поселение</t>
  </si>
  <si>
    <t xml:space="preserve">7. Гришковское </t>
  </si>
  <si>
    <t>Гривенское сельское поселение</t>
  </si>
  <si>
    <t xml:space="preserve">8. Гривенское </t>
  </si>
  <si>
    <t>23 - Каневский район</t>
  </si>
  <si>
    <t>Каневское сельское поселение</t>
  </si>
  <si>
    <t xml:space="preserve">1. Каневское </t>
  </si>
  <si>
    <t>Красногвардейское сельское поселение</t>
  </si>
  <si>
    <t xml:space="preserve">2. Красногвардейское </t>
  </si>
  <si>
    <t>Кубанскостепное сельское поселение</t>
  </si>
  <si>
    <t xml:space="preserve">3. Кубанскостепное </t>
  </si>
  <si>
    <t>Новодеревянковское сельское поселение</t>
  </si>
  <si>
    <t xml:space="preserve">4. Новодерявянковское </t>
  </si>
  <si>
    <t>Новоминское сельское поселение</t>
  </si>
  <si>
    <t>Привольненское сельское поселение</t>
  </si>
  <si>
    <t xml:space="preserve">6. Привольненское </t>
  </si>
  <si>
    <t>Придорожное сельское поселение</t>
  </si>
  <si>
    <t xml:space="preserve">7. Придорожное </t>
  </si>
  <si>
    <t>Стародеревянковское сельское поселение</t>
  </si>
  <si>
    <t xml:space="preserve">8. Стародеревянковское </t>
  </si>
  <si>
    <t>Челбасское сельское поселение</t>
  </si>
  <si>
    <t xml:space="preserve">9. Челбасское </t>
  </si>
  <si>
    <t>24 - Кореновский район</t>
  </si>
  <si>
    <t>Кореновское городское поселение</t>
  </si>
  <si>
    <t xml:space="preserve"> Кореновское </t>
  </si>
  <si>
    <t>Братковское сельское поселение</t>
  </si>
  <si>
    <t xml:space="preserve">1. Братковское </t>
  </si>
  <si>
    <t>Бураковское сельское поселение</t>
  </si>
  <si>
    <t xml:space="preserve">2. Бураковское </t>
  </si>
  <si>
    <t>Дядьковское сельское поселение</t>
  </si>
  <si>
    <t xml:space="preserve">3. Дядьковское </t>
  </si>
  <si>
    <t>Журавское сельское поселение</t>
  </si>
  <si>
    <t xml:space="preserve">4. Журавское </t>
  </si>
  <si>
    <t>Новоберезанское сельское поселение</t>
  </si>
  <si>
    <t xml:space="preserve">5. Новоберезанское </t>
  </si>
  <si>
    <t>Платнировское сельское поселение</t>
  </si>
  <si>
    <t xml:space="preserve">6. Платнировское </t>
  </si>
  <si>
    <t>Пролетарское сельское поселение</t>
  </si>
  <si>
    <t>Раздольненское сельское поселение</t>
  </si>
  <si>
    <t xml:space="preserve">8. Раздольненское </t>
  </si>
  <si>
    <t>Сергиевское сельское поселение</t>
  </si>
  <si>
    <t xml:space="preserve">9. Сергиевское </t>
  </si>
  <si>
    <t>25 - Красноармейский район</t>
  </si>
  <si>
    <t>Полтавское сельское поселение</t>
  </si>
  <si>
    <t xml:space="preserve">1. Полтавское </t>
  </si>
  <si>
    <t>Марьянское сельское поселение</t>
  </si>
  <si>
    <t xml:space="preserve">2. Марьянское </t>
  </si>
  <si>
    <t>Новомышастовское сельское поселение</t>
  </si>
  <si>
    <t xml:space="preserve">3. Новомышастовское </t>
  </si>
  <si>
    <t>Старонижестеблиевское сельское поселение</t>
  </si>
  <si>
    <t xml:space="preserve">4. Старонижнестеблиевское </t>
  </si>
  <si>
    <t>Ивановское сельское поселение</t>
  </si>
  <si>
    <t xml:space="preserve">5. Ивановское </t>
  </si>
  <si>
    <t>Октябрьское сельское поселение</t>
  </si>
  <si>
    <t xml:space="preserve">6. Октябрьское </t>
  </si>
  <si>
    <t>Трудобеликовское сельское поселение</t>
  </si>
  <si>
    <t xml:space="preserve">7.Трудобеликовское </t>
  </si>
  <si>
    <t>Протичкинское сельское поселение</t>
  </si>
  <si>
    <t xml:space="preserve">8. Протичкинское </t>
  </si>
  <si>
    <t>Чебургольское сельское поселение</t>
  </si>
  <si>
    <t xml:space="preserve">9. Чебургольское </t>
  </si>
  <si>
    <t>Староджерелиевское сельское поселение</t>
  </si>
  <si>
    <t xml:space="preserve">10. Староджерелиевское </t>
  </si>
  <si>
    <t>26 - Крыловский район</t>
  </si>
  <si>
    <t>Крыловское сельское поселение</t>
  </si>
  <si>
    <t xml:space="preserve">1.Крыловское </t>
  </si>
  <si>
    <t>Кугоейское сельское поселение</t>
  </si>
  <si>
    <t xml:space="preserve">2. Кугоейское </t>
  </si>
  <si>
    <t>Новопашковское сельское поселение</t>
  </si>
  <si>
    <t xml:space="preserve">3. Новопашковское </t>
  </si>
  <si>
    <t>Новосергиевское сельское поселение</t>
  </si>
  <si>
    <t xml:space="preserve">4. Новосергиевское </t>
  </si>
  <si>
    <t xml:space="preserve">5. Октябрьское </t>
  </si>
  <si>
    <t>Шевченковское сельское поселение</t>
  </si>
  <si>
    <t xml:space="preserve">6. Шевченсковское </t>
  </si>
  <si>
    <t>27 - Крымский район</t>
  </si>
  <si>
    <t>Крымское городское поселение</t>
  </si>
  <si>
    <t>Адагумское сельское поселение</t>
  </si>
  <si>
    <t xml:space="preserve">1. Адагумское </t>
  </si>
  <si>
    <t>Варениковское сельское поселение</t>
  </si>
  <si>
    <t xml:space="preserve">2. Варениковское </t>
  </si>
  <si>
    <t>Кеслеровское сельское поселение</t>
  </si>
  <si>
    <t xml:space="preserve">3. Кеслеровское </t>
  </si>
  <si>
    <t>Киевское сельское поселение</t>
  </si>
  <si>
    <t xml:space="preserve">4. Киевское </t>
  </si>
  <si>
    <t>Мерчанское сельское поселение</t>
  </si>
  <si>
    <t xml:space="preserve">5. Мерчанское </t>
  </si>
  <si>
    <t>Молдаванское сельское поселение</t>
  </si>
  <si>
    <t xml:space="preserve">6. Молдаванское </t>
  </si>
  <si>
    <t>Нижнебаканское сельское поселение</t>
  </si>
  <si>
    <t xml:space="preserve">7. Нижнебаканское </t>
  </si>
  <si>
    <t>Пригородное сельское поселение</t>
  </si>
  <si>
    <t xml:space="preserve">8. Пригородное </t>
  </si>
  <si>
    <t>Троицкое сельское поселение</t>
  </si>
  <si>
    <t xml:space="preserve">9. Троицкое </t>
  </si>
  <si>
    <t>Южное сельское поселение</t>
  </si>
  <si>
    <t xml:space="preserve">10. Южное </t>
  </si>
  <si>
    <t>28 - Курганинский район</t>
  </si>
  <si>
    <t>Курганинское городское поселение</t>
  </si>
  <si>
    <t>Безводное сельское поселение</t>
  </si>
  <si>
    <t xml:space="preserve">1. Безводное </t>
  </si>
  <si>
    <t>Воздвиженское сельское поселение</t>
  </si>
  <si>
    <t>Константиновское сельское поселение</t>
  </si>
  <si>
    <t xml:space="preserve">3. Константиновское </t>
  </si>
  <si>
    <t>Михайловское сельское поселение</t>
  </si>
  <si>
    <t xml:space="preserve">4. Михайловское </t>
  </si>
  <si>
    <t>Новоалексеевское сельское поселение</t>
  </si>
  <si>
    <t>Петропавловское сельское поселение</t>
  </si>
  <si>
    <t xml:space="preserve">7. Петропавловское </t>
  </si>
  <si>
    <t xml:space="preserve">8.Родниковское </t>
  </si>
  <si>
    <t>Темиргоевское сельское поселение</t>
  </si>
  <si>
    <t xml:space="preserve">9. Темиргоевское </t>
  </si>
  <si>
    <t>29 - Кущевский район</t>
  </si>
  <si>
    <t>Глебовское сельское поселение</t>
  </si>
  <si>
    <t xml:space="preserve">1. Глебовское </t>
  </si>
  <si>
    <t>Ильинское сельское поселение</t>
  </si>
  <si>
    <t xml:space="preserve">2.Ильинское </t>
  </si>
  <si>
    <t>Кисляковское сельское поселение</t>
  </si>
  <si>
    <t xml:space="preserve">3. Кисляковское </t>
  </si>
  <si>
    <t>Краснополянское сельское поселение</t>
  </si>
  <si>
    <t xml:space="preserve">4. Краснополянское </t>
  </si>
  <si>
    <t xml:space="preserve">5. Красносельское </t>
  </si>
  <si>
    <t>Кущевское сельское поселение</t>
  </si>
  <si>
    <t xml:space="preserve">6. Кущевское </t>
  </si>
  <si>
    <t>Новомихайловское сельское поселение</t>
  </si>
  <si>
    <t xml:space="preserve">7. Новомихайловское </t>
  </si>
  <si>
    <t>Полтавченское сельское поселение</t>
  </si>
  <si>
    <t xml:space="preserve">9. Полтавченское </t>
  </si>
  <si>
    <t xml:space="preserve">10. Раздольненское </t>
  </si>
  <si>
    <t>Среднечубуркское сельское поселение</t>
  </si>
  <si>
    <t xml:space="preserve">11.Среднечубуркское </t>
  </si>
  <si>
    <t>Шкуринское сельское поселение</t>
  </si>
  <si>
    <t>30 - Лабинский район</t>
  </si>
  <si>
    <t>Лабинское городское поселение</t>
  </si>
  <si>
    <t>Ахметовское сельское поселение</t>
  </si>
  <si>
    <t xml:space="preserve">1. Ахметовское </t>
  </si>
  <si>
    <t>Владимирское сельское поселение</t>
  </si>
  <si>
    <t xml:space="preserve">2. Владимирское </t>
  </si>
  <si>
    <t>Вознесенское сельское поселение</t>
  </si>
  <si>
    <t xml:space="preserve">3. Вознесенское </t>
  </si>
  <si>
    <t>Зассовское сельское поселение</t>
  </si>
  <si>
    <t xml:space="preserve">4. Зассовское </t>
  </si>
  <si>
    <t>Каладжинское сельское поселение</t>
  </si>
  <si>
    <t xml:space="preserve">5. Каладжинское </t>
  </si>
  <si>
    <t>Лучевое сельское поселение</t>
  </si>
  <si>
    <t xml:space="preserve">6. Лучевское </t>
  </si>
  <si>
    <t>Отважненское сельское поселение</t>
  </si>
  <si>
    <t xml:space="preserve">7. Отважненское </t>
  </si>
  <si>
    <t>Перво-Синюхинское сельское поселение</t>
  </si>
  <si>
    <t xml:space="preserve">8.Первосинюхинское </t>
  </si>
  <si>
    <t>Сладковское сельское поселение</t>
  </si>
  <si>
    <t xml:space="preserve">9. Сладковское </t>
  </si>
  <si>
    <t>Упорненское сельское поселение</t>
  </si>
  <si>
    <t xml:space="preserve">10. Упорненское </t>
  </si>
  <si>
    <t>Харьковское сельское поселение</t>
  </si>
  <si>
    <t xml:space="preserve">11. Харьковское </t>
  </si>
  <si>
    <t>Чамлыкское сельское поселение</t>
  </si>
  <si>
    <t xml:space="preserve">12. Чамлыкское </t>
  </si>
  <si>
    <t>31 - Ленинградский район</t>
  </si>
  <si>
    <t>Ленинградское сельское поселение</t>
  </si>
  <si>
    <t xml:space="preserve">1. Ленинградское </t>
  </si>
  <si>
    <t>Новоплатнировское сельское поселение</t>
  </si>
  <si>
    <t xml:space="preserve">3. Новоплатнировское </t>
  </si>
  <si>
    <t>Уманское сельское поселение</t>
  </si>
  <si>
    <t xml:space="preserve">4. Уманское </t>
  </si>
  <si>
    <t>Новоуманское сельское поселение</t>
  </si>
  <si>
    <t xml:space="preserve">5. Новоуманское </t>
  </si>
  <si>
    <t>Куликовское сельское поселение</t>
  </si>
  <si>
    <t xml:space="preserve">6. Куликовское </t>
  </si>
  <si>
    <t>Восточное сельское поселение</t>
  </si>
  <si>
    <t>Образцовое сельское поселение</t>
  </si>
  <si>
    <t xml:space="preserve">8. Образцовое </t>
  </si>
  <si>
    <t xml:space="preserve">9. Первомайское </t>
  </si>
  <si>
    <t>Белохуторское сельское поселение</t>
  </si>
  <si>
    <t>Коржовское сельское поселение</t>
  </si>
  <si>
    <t>Западное сельское поселение</t>
  </si>
  <si>
    <t xml:space="preserve">12. Западное </t>
  </si>
  <si>
    <t>32 - Мостовский район</t>
  </si>
  <si>
    <t>Мостовское городское поселение</t>
  </si>
  <si>
    <t xml:space="preserve">1. Мостовское </t>
  </si>
  <si>
    <t>Псебайское городское поселение</t>
  </si>
  <si>
    <t xml:space="preserve">2. Псебайское </t>
  </si>
  <si>
    <t>Андрюковское сельское поселение</t>
  </si>
  <si>
    <t xml:space="preserve">1. Андрюковское </t>
  </si>
  <si>
    <t>Баговское сельское поселение</t>
  </si>
  <si>
    <t xml:space="preserve">2. Баговское </t>
  </si>
  <si>
    <t>Беноковское сельское поселение</t>
  </si>
  <si>
    <t xml:space="preserve">3. Беноковское </t>
  </si>
  <si>
    <t>Бесленеевское сельское поселение</t>
  </si>
  <si>
    <t xml:space="preserve">4. Бесленеевское </t>
  </si>
  <si>
    <t>Губское сельское поселение</t>
  </si>
  <si>
    <t xml:space="preserve">5. Губское </t>
  </si>
  <si>
    <t>Костромское сельское поселение</t>
  </si>
  <si>
    <t>Краснокутское сельское поселение</t>
  </si>
  <si>
    <t xml:space="preserve">7. Краснокутское </t>
  </si>
  <si>
    <t>Махошевское сельское поселение</t>
  </si>
  <si>
    <t xml:space="preserve">8. Махошевское </t>
  </si>
  <si>
    <t>Переправненское сельское поселение</t>
  </si>
  <si>
    <t xml:space="preserve">9. Преправненское </t>
  </si>
  <si>
    <t>Шедокское сельское поселение</t>
  </si>
  <si>
    <t xml:space="preserve">10. Шедокское </t>
  </si>
  <si>
    <t>Унароковское сельское поселение</t>
  </si>
  <si>
    <t xml:space="preserve">11. Унароковское </t>
  </si>
  <si>
    <t>Ярославское сельское поселение</t>
  </si>
  <si>
    <t xml:space="preserve">12.Ярославское </t>
  </si>
  <si>
    <t>33 - Новокубанский район</t>
  </si>
  <si>
    <t>Новокубанское городское поселение</t>
  </si>
  <si>
    <t xml:space="preserve"> Новокубанское г/п</t>
  </si>
  <si>
    <t>Бесскорбненское сельское поселение</t>
  </si>
  <si>
    <t xml:space="preserve">1.Бесскорбненское </t>
  </si>
  <si>
    <t>Верхнекубанское сельское поселение</t>
  </si>
  <si>
    <t xml:space="preserve">2. Верхнекубанское </t>
  </si>
  <si>
    <t>Ковалевское сельское поселение</t>
  </si>
  <si>
    <t>Ляпинское сельское поселение</t>
  </si>
  <si>
    <t xml:space="preserve">4. Ляпинское </t>
  </si>
  <si>
    <t xml:space="preserve">5. Новосельское </t>
  </si>
  <si>
    <t>Прикубанское сельское поселение</t>
  </si>
  <si>
    <t>Прочноокопское сельское поселение</t>
  </si>
  <si>
    <t xml:space="preserve">7. Прочноокопское </t>
  </si>
  <si>
    <t>Советское сельское поселение</t>
  </si>
  <si>
    <t xml:space="preserve">8. Советское </t>
  </si>
  <si>
    <t>34 - Новопокровский район</t>
  </si>
  <si>
    <t>Горькобалковское сельское поселение</t>
  </si>
  <si>
    <t xml:space="preserve">1. Горькобалковское </t>
  </si>
  <si>
    <t xml:space="preserve">2. Ильинское </t>
  </si>
  <si>
    <t>Калниболотское сельское поселение</t>
  </si>
  <si>
    <t xml:space="preserve">3. Калниболотское </t>
  </si>
  <si>
    <t xml:space="preserve">4. Кубанское </t>
  </si>
  <si>
    <t>Незамаевское сельское поселение</t>
  </si>
  <si>
    <t xml:space="preserve">5. Незамаевское </t>
  </si>
  <si>
    <t>Новоивановское сельское поселение</t>
  </si>
  <si>
    <t xml:space="preserve">6. Новоивановское </t>
  </si>
  <si>
    <t>Новопокровское сельское поселение</t>
  </si>
  <si>
    <t xml:space="preserve">7. Новопокровское </t>
  </si>
  <si>
    <t>Покровское сельское поселение</t>
  </si>
  <si>
    <t xml:space="preserve">8. Покровское </t>
  </si>
  <si>
    <t>35 - Отрадненский район</t>
  </si>
  <si>
    <t>Бесстрашненское сельское поселение</t>
  </si>
  <si>
    <t xml:space="preserve">1. Бесстрашненское </t>
  </si>
  <si>
    <t>Благодарненское сельское поселение</t>
  </si>
  <si>
    <t xml:space="preserve">2. Благодарненское </t>
  </si>
  <si>
    <t xml:space="preserve">3. Красногвардейское </t>
  </si>
  <si>
    <t>Малотенгинское сельское поселение</t>
  </si>
  <si>
    <t xml:space="preserve">4.  Малотенгинское </t>
  </si>
  <si>
    <t>Маякское сельское поселение</t>
  </si>
  <si>
    <t xml:space="preserve">5. Маякское </t>
  </si>
  <si>
    <t>Надежненское сельское поселение</t>
  </si>
  <si>
    <t xml:space="preserve">6. Надежненское </t>
  </si>
  <si>
    <t>Отрадненское сельское поселение</t>
  </si>
  <si>
    <t xml:space="preserve">7. Отрадненское </t>
  </si>
  <si>
    <t>Передовское сельское поселение</t>
  </si>
  <si>
    <t xml:space="preserve">8. Передовское </t>
  </si>
  <si>
    <t>Подгорненское сельское поселение</t>
  </si>
  <si>
    <t xml:space="preserve">9. Подгорненское </t>
  </si>
  <si>
    <t>Подгорно-Синюхинское сельское поселение</t>
  </si>
  <si>
    <t xml:space="preserve">10. Подгорно-Синюхинское </t>
  </si>
  <si>
    <t>Попутненское сельское поселение</t>
  </si>
  <si>
    <t xml:space="preserve">11.Попутненское </t>
  </si>
  <si>
    <t>Рудьевское сельское поселение</t>
  </si>
  <si>
    <t xml:space="preserve">12. Рудьевское </t>
  </si>
  <si>
    <t>Спокойненское сельское поселение</t>
  </si>
  <si>
    <t xml:space="preserve">13. Спокойненское </t>
  </si>
  <si>
    <t>Удобненское сельское поселение</t>
  </si>
  <si>
    <t xml:space="preserve">14. Удобненское </t>
  </si>
  <si>
    <t>36 - Павловский район</t>
  </si>
  <si>
    <t>Павловское сельское поселение</t>
  </si>
  <si>
    <t xml:space="preserve">1. Павловское </t>
  </si>
  <si>
    <t>Атаманское сельское поселение</t>
  </si>
  <si>
    <t xml:space="preserve">2. Атаманское </t>
  </si>
  <si>
    <t>Веселовское сельское поселение</t>
  </si>
  <si>
    <t xml:space="preserve">3. Веселовское </t>
  </si>
  <si>
    <t xml:space="preserve">4. Незамаевское </t>
  </si>
  <si>
    <t>Новолеушковское сельское поселение</t>
  </si>
  <si>
    <t xml:space="preserve">5. Новоулешковское </t>
  </si>
  <si>
    <t>Новопетровское сельское поселение</t>
  </si>
  <si>
    <t xml:space="preserve">6. Новопетровское </t>
  </si>
  <si>
    <t>Новопластуновское сельское поселение</t>
  </si>
  <si>
    <t xml:space="preserve">7. Новопластуновское </t>
  </si>
  <si>
    <t>Старолеушковское сельское поселение</t>
  </si>
  <si>
    <t xml:space="preserve">8. Староулешковское </t>
  </si>
  <si>
    <t>Среднечелбасское сельское поселение</t>
  </si>
  <si>
    <t xml:space="preserve">10.Упорненское </t>
  </si>
  <si>
    <t>Северное сельское поселение</t>
  </si>
  <si>
    <t xml:space="preserve">11. Северное </t>
  </si>
  <si>
    <t>37 - Приморско-Ахтарский район</t>
  </si>
  <si>
    <t>Приморско-Ахтарское городское поселение</t>
  </si>
  <si>
    <t xml:space="preserve">Приморско-Ахтарское </t>
  </si>
  <si>
    <t>Ахтарское сельское поселение</t>
  </si>
  <si>
    <t>Бородинское сельское поселение</t>
  </si>
  <si>
    <t xml:space="preserve">2. Бородинское </t>
  </si>
  <si>
    <t>Бриньковское сельское поселение</t>
  </si>
  <si>
    <t xml:space="preserve">3. Бриньковское </t>
  </si>
  <si>
    <t xml:space="preserve">4. Новопокровское </t>
  </si>
  <si>
    <t xml:space="preserve">5. Ольгинское </t>
  </si>
  <si>
    <t>Приазовское сельское поселение</t>
  </si>
  <si>
    <t xml:space="preserve">6. Приазовское </t>
  </si>
  <si>
    <t>Свободное сельское поселение</t>
  </si>
  <si>
    <t xml:space="preserve">7. Свободное </t>
  </si>
  <si>
    <t>Степное сельское поселение</t>
  </si>
  <si>
    <t xml:space="preserve">8. Степное </t>
  </si>
  <si>
    <t>38 - Северский район</t>
  </si>
  <si>
    <t>Афипское городское поселение</t>
  </si>
  <si>
    <t xml:space="preserve">1. Афипское </t>
  </si>
  <si>
    <t>Ильское городское поселение</t>
  </si>
  <si>
    <t xml:space="preserve">2. Ильское </t>
  </si>
  <si>
    <t>Черноморское городское поселение</t>
  </si>
  <si>
    <t xml:space="preserve">3. Черноморское </t>
  </si>
  <si>
    <t>Азовское сельское поселение</t>
  </si>
  <si>
    <t xml:space="preserve">1. Азовское </t>
  </si>
  <si>
    <t>Григорьевское сельское поселение</t>
  </si>
  <si>
    <t xml:space="preserve">2. Григорьевское </t>
  </si>
  <si>
    <t>Калужское сельское поселение</t>
  </si>
  <si>
    <t xml:space="preserve">3. Калужское </t>
  </si>
  <si>
    <t>Львовское сельское поселение</t>
  </si>
  <si>
    <t xml:space="preserve">4. Львовское </t>
  </si>
  <si>
    <t xml:space="preserve">5. Михайловское </t>
  </si>
  <si>
    <t>Новодмитриевское сельское поселение</t>
  </si>
  <si>
    <t xml:space="preserve">6. Новодмитриевское </t>
  </si>
  <si>
    <t>Северское сельское поселение</t>
  </si>
  <si>
    <t xml:space="preserve">7. Северское </t>
  </si>
  <si>
    <t>Смоленское сельское поселение</t>
  </si>
  <si>
    <t xml:space="preserve">8. Смоленское </t>
  </si>
  <si>
    <t>Шабановское сельское поселение</t>
  </si>
  <si>
    <t xml:space="preserve">9. Шабановское </t>
  </si>
  <si>
    <t>39 - Славянский район</t>
  </si>
  <si>
    <t>Славянское городское поселение</t>
  </si>
  <si>
    <t xml:space="preserve">Славянское </t>
  </si>
  <si>
    <t>Анастасиевское сельское поселение</t>
  </si>
  <si>
    <t xml:space="preserve">1. Анастасиевское </t>
  </si>
  <si>
    <t>Ачуевское сельское поселение</t>
  </si>
  <si>
    <t xml:space="preserve">2. Ачуевское </t>
  </si>
  <si>
    <t>Сельское поселение Голубая Нива</t>
  </si>
  <si>
    <t>Забойское сельское поселение</t>
  </si>
  <si>
    <t xml:space="preserve">4. Забойское </t>
  </si>
  <si>
    <t>Кировское сельское поселение</t>
  </si>
  <si>
    <t>Коржевское сельское поселение</t>
  </si>
  <si>
    <t xml:space="preserve">6. Коржевское </t>
  </si>
  <si>
    <t>Маевское сельское поселение</t>
  </si>
  <si>
    <t xml:space="preserve">7. Маевское </t>
  </si>
  <si>
    <t>Петровское сельское поселение</t>
  </si>
  <si>
    <t xml:space="preserve">8. Петровское </t>
  </si>
  <si>
    <t>Прибрежное сельское поселение</t>
  </si>
  <si>
    <t xml:space="preserve">9. Прибрежное </t>
  </si>
  <si>
    <t xml:space="preserve">10. Прикубанское </t>
  </si>
  <si>
    <t>Протокское сельское поселение</t>
  </si>
  <si>
    <t xml:space="preserve">11. Протокское </t>
  </si>
  <si>
    <t>Рисовое сельское поселение</t>
  </si>
  <si>
    <t xml:space="preserve">12. Рисовое </t>
  </si>
  <si>
    <t>Целинное сельское поселение</t>
  </si>
  <si>
    <t xml:space="preserve">13. Целинное </t>
  </si>
  <si>
    <t>Черноерковское сельское поселение</t>
  </si>
  <si>
    <t>40 - Староминский район</t>
  </si>
  <si>
    <t>Староминское сельское поселение</t>
  </si>
  <si>
    <t xml:space="preserve">1.Староминское </t>
  </si>
  <si>
    <t>Канеловское сельское поселение</t>
  </si>
  <si>
    <t xml:space="preserve">2.Канеловское </t>
  </si>
  <si>
    <t>Рассветовское сельское поселение</t>
  </si>
  <si>
    <t xml:space="preserve">3.Рассветовское </t>
  </si>
  <si>
    <t xml:space="preserve">4.Куйбышевское </t>
  </si>
  <si>
    <t>Новоясенское сельское поселение</t>
  </si>
  <si>
    <t xml:space="preserve">5.Новоясенское </t>
  </si>
  <si>
    <t>41 - Тбилисский район</t>
  </si>
  <si>
    <t>Алексее-Тенгинское сельское поселение</t>
  </si>
  <si>
    <t xml:space="preserve">1. Алексее-Тенгинское </t>
  </si>
  <si>
    <t>Ванновское сельское поселение</t>
  </si>
  <si>
    <t xml:space="preserve">2. Ванновское </t>
  </si>
  <si>
    <t>Геймановское сельское поселение</t>
  </si>
  <si>
    <t xml:space="preserve">3. Геймановское </t>
  </si>
  <si>
    <t>Ловлинское сельское поселение</t>
  </si>
  <si>
    <t xml:space="preserve">4. Ловлинское </t>
  </si>
  <si>
    <t>Марьинское сельское поселение</t>
  </si>
  <si>
    <t xml:space="preserve">5. Марьинское </t>
  </si>
  <si>
    <t>Нововладимировское сельское поселение</t>
  </si>
  <si>
    <t xml:space="preserve">6. Нововладимировское </t>
  </si>
  <si>
    <t>Песчаное сельское поселение</t>
  </si>
  <si>
    <t xml:space="preserve">7. Песчаное </t>
  </si>
  <si>
    <t>Тбилисское сельское поселение</t>
  </si>
  <si>
    <t xml:space="preserve">8. Тбилисское </t>
  </si>
  <si>
    <t>42 - Темрюкский район</t>
  </si>
  <si>
    <t>Темрюкское городское поселение</t>
  </si>
  <si>
    <t>Ахтанизовское сельское поселение</t>
  </si>
  <si>
    <t xml:space="preserve">1. Ахтанизовское </t>
  </si>
  <si>
    <t>Вышестеблиевское сельское поселение</t>
  </si>
  <si>
    <t xml:space="preserve">2. Вышестиблиевское </t>
  </si>
  <si>
    <t>Голубицкое сельское поселение</t>
  </si>
  <si>
    <t xml:space="preserve">3. Голубицкое </t>
  </si>
  <si>
    <t>Запорожское сельское поселение</t>
  </si>
  <si>
    <t xml:space="preserve">4. Запорожское </t>
  </si>
  <si>
    <t>Краснострельское сельское поселение</t>
  </si>
  <si>
    <t xml:space="preserve">5. Краснострельское </t>
  </si>
  <si>
    <t>Курчанское сельское поселение</t>
  </si>
  <si>
    <t xml:space="preserve">6. Курчанское </t>
  </si>
  <si>
    <t>Новотаманское сельское поселение</t>
  </si>
  <si>
    <t xml:space="preserve">7. Новотаманское </t>
  </si>
  <si>
    <t>Сенное сельское поселение</t>
  </si>
  <si>
    <t xml:space="preserve">8. Сенное </t>
  </si>
  <si>
    <t>Старотитаровское сельское поселение</t>
  </si>
  <si>
    <t xml:space="preserve">9. Старотитаровское </t>
  </si>
  <si>
    <t>Таманское сельское поселение</t>
  </si>
  <si>
    <t xml:space="preserve">10. Таманское </t>
  </si>
  <si>
    <t>Фонталовское сельское поселение</t>
  </si>
  <si>
    <t xml:space="preserve">11. Фонталовское </t>
  </si>
  <si>
    <t>43 - Тимашевский район</t>
  </si>
  <si>
    <t>Тимашевское городское поселение</t>
  </si>
  <si>
    <t xml:space="preserve"> Тимашевское г/п</t>
  </si>
  <si>
    <t>Дербентское сельское поселение</t>
  </si>
  <si>
    <t xml:space="preserve">1.Дербентское </t>
  </si>
  <si>
    <t>Днепровское сельское поселение</t>
  </si>
  <si>
    <t xml:space="preserve">2.Днепровское </t>
  </si>
  <si>
    <t>Сельское поселение Кубанец</t>
  </si>
  <si>
    <t>Медведовское сельское поселение</t>
  </si>
  <si>
    <t xml:space="preserve">4. Медведовское </t>
  </si>
  <si>
    <t>Незаймановское сельское поселение</t>
  </si>
  <si>
    <t xml:space="preserve">5. Незаймановское </t>
  </si>
  <si>
    <t>Новокорсунское сельское поселение</t>
  </si>
  <si>
    <t xml:space="preserve">6. Новокорсунское </t>
  </si>
  <si>
    <t>Новоленинское сельское поселение</t>
  </si>
  <si>
    <t xml:space="preserve">7. Новоленинское </t>
  </si>
  <si>
    <t>Поселковое сельское поселение</t>
  </si>
  <si>
    <t xml:space="preserve">8. Поселковое </t>
  </si>
  <si>
    <t>Роговское сельское поселение</t>
  </si>
  <si>
    <t xml:space="preserve">9. Роговское </t>
  </si>
  <si>
    <t>44 - Тихорецкий район</t>
  </si>
  <si>
    <t>Тихорецкое городское поселение</t>
  </si>
  <si>
    <t>Алексеевское сельское поселение</t>
  </si>
  <si>
    <t xml:space="preserve">1.Алексеевское </t>
  </si>
  <si>
    <t>Архангельское сельское поселение</t>
  </si>
  <si>
    <t xml:space="preserve">2. Архангельское </t>
  </si>
  <si>
    <t>Братское сельское поселение</t>
  </si>
  <si>
    <t xml:space="preserve">3. Братское </t>
  </si>
  <si>
    <t>Еремизино-Борисовское сельское поселение</t>
  </si>
  <si>
    <t xml:space="preserve">4. Еремизино-Борисовское </t>
  </si>
  <si>
    <t>Крутое сельское поселение</t>
  </si>
  <si>
    <t xml:space="preserve">5. Крутое </t>
  </si>
  <si>
    <t>Новорождественское сельское поселение</t>
  </si>
  <si>
    <t xml:space="preserve">6. Новорождественское </t>
  </si>
  <si>
    <t>Парковское сельское поселение</t>
  </si>
  <si>
    <t xml:space="preserve">8. Парковское </t>
  </si>
  <si>
    <t>Терновское сельское поселение</t>
  </si>
  <si>
    <t xml:space="preserve">9. Терновское </t>
  </si>
  <si>
    <t>Фастовецкое сельское поселение</t>
  </si>
  <si>
    <t xml:space="preserve">10. Фастовецкое </t>
  </si>
  <si>
    <t>Хоперское сельское поселение</t>
  </si>
  <si>
    <t xml:space="preserve">11. Хоперское </t>
  </si>
  <si>
    <t>Юго-Северное сельское поселение</t>
  </si>
  <si>
    <t xml:space="preserve">12. Юго-Северное </t>
  </si>
  <si>
    <t>45 - Туапсинский район</t>
  </si>
  <si>
    <t>Джубгское городское поселение</t>
  </si>
  <si>
    <t xml:space="preserve">1. Джубгское </t>
  </si>
  <si>
    <t>Новомихайловское городское поселение</t>
  </si>
  <si>
    <t>Туапсинское городское поселение</t>
  </si>
  <si>
    <t xml:space="preserve">1. Октябрьское </t>
  </si>
  <si>
    <t>Вельяминовское сельское поселение</t>
  </si>
  <si>
    <t xml:space="preserve">2. Вельяминовское </t>
  </si>
  <si>
    <t>Георгиевское сельское поселение</t>
  </si>
  <si>
    <t xml:space="preserve">3. Георгиевское </t>
  </si>
  <si>
    <t>Небугское сельское поселение</t>
  </si>
  <si>
    <t xml:space="preserve">4. Небугское </t>
  </si>
  <si>
    <t>Тенгинское сельское поселение</t>
  </si>
  <si>
    <t xml:space="preserve">5. Тенгинское </t>
  </si>
  <si>
    <t>Шаумянское сельское поселение</t>
  </si>
  <si>
    <t xml:space="preserve">6. Шаумянское </t>
  </si>
  <si>
    <t>Шепсинское сельское поселение</t>
  </si>
  <si>
    <t xml:space="preserve">7. Шепсинское </t>
  </si>
  <si>
    <t>46 - Успенский район</t>
  </si>
  <si>
    <t xml:space="preserve">1. Веселовское </t>
  </si>
  <si>
    <t>Вольненское сельское поселение</t>
  </si>
  <si>
    <t xml:space="preserve">2. Вольненское </t>
  </si>
  <si>
    <t>Коноковское сельское поселение</t>
  </si>
  <si>
    <t xml:space="preserve">3. Коноковское </t>
  </si>
  <si>
    <t>Кургоковское сельское поселение</t>
  </si>
  <si>
    <t xml:space="preserve">4. Кургоковское </t>
  </si>
  <si>
    <t>Маламинское сельское поселение</t>
  </si>
  <si>
    <t xml:space="preserve">5. Маламинское </t>
  </si>
  <si>
    <t>Николаевское сельское поселение</t>
  </si>
  <si>
    <t xml:space="preserve">6. Николаевское </t>
  </si>
  <si>
    <t>Трехсельское сельское поселение</t>
  </si>
  <si>
    <t xml:space="preserve">7. Трехсельское </t>
  </si>
  <si>
    <t>Убеженское сельское поселение</t>
  </si>
  <si>
    <t xml:space="preserve">8. Убеженское </t>
  </si>
  <si>
    <t>Урупское сельское поселение</t>
  </si>
  <si>
    <t xml:space="preserve">9. Урупское </t>
  </si>
  <si>
    <t xml:space="preserve">10. Успенское </t>
  </si>
  <si>
    <t>47 - Усть-Лабинский район</t>
  </si>
  <si>
    <t>Усть-Лабинское городское поселение</t>
  </si>
  <si>
    <t xml:space="preserve">1. Александровское </t>
  </si>
  <si>
    <t xml:space="preserve">2. Братское </t>
  </si>
  <si>
    <t>Вимовское сельское поселение</t>
  </si>
  <si>
    <t xml:space="preserve">3. Вимовское </t>
  </si>
  <si>
    <t>Воронежское сельское поселение</t>
  </si>
  <si>
    <t xml:space="preserve">4. Воронежское </t>
  </si>
  <si>
    <t xml:space="preserve">5. Восточное </t>
  </si>
  <si>
    <t>Двубратское сельское поселение</t>
  </si>
  <si>
    <t xml:space="preserve">6. Двубратское </t>
  </si>
  <si>
    <t>Железное сельское поселение</t>
  </si>
  <si>
    <t xml:space="preserve">7. Железное </t>
  </si>
  <si>
    <t>Кирпильское сельское поселение</t>
  </si>
  <si>
    <t xml:space="preserve">8. Кирпильское </t>
  </si>
  <si>
    <t>Ладожское сельское поселение</t>
  </si>
  <si>
    <t xml:space="preserve">9. Ладожское </t>
  </si>
  <si>
    <t>Ленинское сельское поселение</t>
  </si>
  <si>
    <t>Некрасовское сельское поселение</t>
  </si>
  <si>
    <t xml:space="preserve">11. Некрасовское </t>
  </si>
  <si>
    <t>Новолабинское сельское поселение</t>
  </si>
  <si>
    <t xml:space="preserve">12. Новолабинское </t>
  </si>
  <si>
    <t>Суворовское сельское поселение</t>
  </si>
  <si>
    <t xml:space="preserve">13. Суворовское </t>
  </si>
  <si>
    <t xml:space="preserve">14. Тенгинское </t>
  </si>
  <si>
    <t>48 - Щербиновский район</t>
  </si>
  <si>
    <t>Глафировское сельское поселение</t>
  </si>
  <si>
    <t xml:space="preserve">1. Глафировское </t>
  </si>
  <si>
    <t>Ейскоукрепленское сельское поселение</t>
  </si>
  <si>
    <t xml:space="preserve">2. Ейскоукрепленское </t>
  </si>
  <si>
    <t>Екатериновское сельское поселение</t>
  </si>
  <si>
    <t xml:space="preserve">3. Екатериновское </t>
  </si>
  <si>
    <t xml:space="preserve">4. Николаевское </t>
  </si>
  <si>
    <t>Новощербиновское сельское поселение</t>
  </si>
  <si>
    <t xml:space="preserve">5. Новощербиновское </t>
  </si>
  <si>
    <t>Старощербиновское сельское поселение</t>
  </si>
  <si>
    <t xml:space="preserve">6.Старощербиновское </t>
  </si>
  <si>
    <t>Шабельское сельское поселение</t>
  </si>
  <si>
    <t xml:space="preserve">7. Шабельское </t>
  </si>
  <si>
    <t>Щербиновское сельское поселение</t>
  </si>
  <si>
    <t xml:space="preserve">8. Щербиновское </t>
  </si>
  <si>
    <t>Ведущий консультант сводного бюджетного отдела</t>
  </si>
  <si>
    <t>Т.В. Чепелева</t>
  </si>
  <si>
    <t>Кореновское гп</t>
  </si>
  <si>
    <t>Приморско-Ахтарское гп</t>
  </si>
  <si>
    <t>Славянское гп</t>
  </si>
  <si>
    <t>Оценка соответствия утвержденного объема дефицита бюджетов муниципальных районов (городских округов) предельному размеру дефицита по состоянию на 01.07.2013г. (план)</t>
  </si>
  <si>
    <t>тыс.рублей</t>
  </si>
  <si>
    <t>Объем нал.дох.по доп.нормативам отчислений</t>
  </si>
  <si>
    <t>Превышение дефицита над пред.размером дефицита</t>
  </si>
  <si>
    <t>продажа акций</t>
  </si>
  <si>
    <t>кредиты (сальдо)</t>
  </si>
  <si>
    <t>прочие</t>
  </si>
  <si>
    <t>город-курорт Анапа</t>
  </si>
  <si>
    <t>город Армавир</t>
  </si>
  <si>
    <t>город-к.Геленджик</t>
  </si>
  <si>
    <t>город Горячий Ключ</t>
  </si>
  <si>
    <t>город Краснодар</t>
  </si>
  <si>
    <t>город Новороссийск</t>
  </si>
  <si>
    <t>город-курорт Сочи</t>
  </si>
  <si>
    <t xml:space="preserve">Белоглинский район </t>
  </si>
  <si>
    <t>Выселковский район</t>
  </si>
  <si>
    <t>Каневский район</t>
  </si>
  <si>
    <t>Красноармейский р-н</t>
  </si>
  <si>
    <t>Крыловский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</si>
  <si>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</si>
  <si>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</si>
  <si>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</si>
  <si>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</si>
  <si>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</si>
  <si>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</si>
  <si>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Приморско-Ахт.район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</si>
  <si>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</si>
  <si>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</si>
  <si>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</si>
  <si>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</si>
  <si>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</si>
  <si>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</si>
  <si>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</si>
  <si>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</si>
  <si>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</si>
  <si>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</si>
  <si>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</si>
  <si>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Итого</t>
  </si>
  <si>
    <t>не соответствует</t>
  </si>
  <si>
    <t xml:space="preserve">Согласовано:                                                                                                                                </t>
  </si>
  <si>
    <t xml:space="preserve">Заместитель главы администрации (губернатора) Краснодарского края, министр финансов </t>
  </si>
  <si>
    <t>_____________________</t>
  </si>
  <si>
    <t>И.А.Перонко</t>
  </si>
  <si>
    <t>Начальник сводного бюджетного отдела</t>
  </si>
  <si>
    <t>Г.П.Черенкова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</si>
</sst>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0.0"/>
    <numFmt numFmtId="172" formatCode="#,##0.0"/>
    <numFmt numFmtId="173" formatCode="#,##0.00_ ;[Red]\-#,##0.00\ "/>
    <numFmt numFmtId="174" formatCode="[$-FC19]d\ mmmm\ yyyy\ &quot;г.&quot;"/>
    <numFmt numFmtId="175" formatCode="#,##0.000_ ;[Red]\-#,##0.000\ "/>
    <numFmt numFmtId="176" formatCode="#,##0.0_ ;[Red]\-#,##0.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0"/>
    </font>
    <font>
      <sz val="10"/>
      <name val="Tahoma"/>
      <family val="0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sz val="9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3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6" fillId="0" borderId="0" xfId="53" applyFont="1" applyFill="1" applyProtection="1">
      <alignment/>
      <protection/>
    </xf>
    <xf numFmtId="0" fontId="6" fillId="0" borderId="0" xfId="53" applyFont="1" applyFill="1" applyAlignment="1" applyProtection="1">
      <alignment horizontal="right"/>
      <protection/>
    </xf>
    <xf numFmtId="172" fontId="6" fillId="0" borderId="10" xfId="0" applyNumberFormat="1" applyFont="1" applyFill="1" applyBorder="1" applyAlignment="1">
      <alignment/>
    </xf>
    <xf numFmtId="172" fontId="40" fillId="0" borderId="10" xfId="0" applyNumberFormat="1" applyFont="1" applyFill="1" applyBorder="1" applyAlignment="1">
      <alignment horizontal="center"/>
    </xf>
    <xf numFmtId="172" fontId="40" fillId="32" borderId="10" xfId="0" applyNumberFormat="1" applyFont="1" applyFill="1" applyBorder="1" applyAlignment="1">
      <alignment horizontal="center"/>
    </xf>
    <xf numFmtId="172" fontId="6" fillId="32" borderId="10" xfId="0" applyNumberFormat="1" applyFont="1" applyFill="1" applyBorder="1" applyAlignment="1">
      <alignment/>
    </xf>
    <xf numFmtId="172" fontId="40" fillId="0" borderId="0" xfId="0" applyNumberFormat="1" applyFont="1" applyFill="1" applyAlignment="1">
      <alignment/>
    </xf>
    <xf numFmtId="0" fontId="6" fillId="0" borderId="10" xfId="53" applyFont="1" applyFill="1" applyBorder="1" applyAlignment="1" applyProtection="1">
      <alignment horizontal="left"/>
      <protection/>
    </xf>
    <xf numFmtId="172" fontId="40" fillId="0" borderId="10" xfId="0" applyNumberFormat="1" applyFont="1" applyFill="1" applyBorder="1" applyAlignment="1">
      <alignment horizontal="left"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horizontal="center"/>
      <protection/>
    </xf>
    <xf numFmtId="172" fontId="40" fillId="0" borderId="0" xfId="0" applyNumberFormat="1" applyFont="1" applyFill="1" applyBorder="1" applyAlignment="1">
      <alignment horizontal="center"/>
    </xf>
    <xf numFmtId="0" fontId="6" fillId="32" borderId="10" xfId="53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horizontal="left" wrapText="1"/>
      <protection/>
    </xf>
    <xf numFmtId="0" fontId="9" fillId="0" borderId="0" xfId="53" applyFont="1" applyFill="1" applyAlignment="1" applyProtection="1">
      <alignment horizontal="center"/>
      <protection/>
    </xf>
    <xf numFmtId="0" fontId="9" fillId="0" borderId="0" xfId="53" applyFont="1" applyFill="1" applyAlignment="1" applyProtection="1">
      <alignment horizontal="center" vertical="center" wrapText="1"/>
      <protection/>
    </xf>
    <xf numFmtId="4" fontId="6" fillId="0" borderId="10" xfId="53" applyNumberFormat="1" applyFont="1" applyFill="1" applyBorder="1" applyAlignment="1" applyProtection="1">
      <alignment horizontal="center"/>
      <protection/>
    </xf>
    <xf numFmtId="0" fontId="6" fillId="0" borderId="10" xfId="53" applyFont="1" applyFill="1" applyBorder="1" applyProtection="1">
      <alignment/>
      <protection/>
    </xf>
    <xf numFmtId="173" fontId="13" fillId="0" borderId="10" xfId="57" applyNumberFormat="1" applyFont="1" applyFill="1" applyBorder="1">
      <alignment/>
      <protection/>
    </xf>
    <xf numFmtId="0" fontId="13" fillId="0" borderId="0" xfId="56" applyFont="1" applyFill="1" applyAlignment="1" applyProtection="1">
      <alignment/>
      <protection/>
    </xf>
    <xf numFmtId="0" fontId="13" fillId="0" borderId="0" xfId="52" applyFont="1" applyFill="1">
      <alignment/>
      <protection/>
    </xf>
    <xf numFmtId="0" fontId="13" fillId="0" borderId="11" xfId="57" applyFont="1" applyFill="1" applyBorder="1" applyAlignment="1">
      <alignment horizontal="center" wrapText="1"/>
      <protection/>
    </xf>
    <xf numFmtId="1" fontId="13" fillId="0" borderId="12" xfId="60" applyNumberFormat="1" applyFont="1" applyFill="1" applyBorder="1" applyAlignment="1" applyProtection="1">
      <alignment horizontal="center" vertical="center" wrapText="1"/>
      <protection/>
    </xf>
    <xf numFmtId="1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3" fillId="0" borderId="0" xfId="60" applyNumberFormat="1" applyFont="1" applyFill="1" applyAlignment="1" applyProtection="1">
      <alignment horizontal="center"/>
      <protection/>
    </xf>
    <xf numFmtId="1" fontId="13" fillId="0" borderId="10" xfId="60" applyNumberFormat="1" applyFont="1" applyFill="1" applyBorder="1" applyAlignment="1" applyProtection="1">
      <alignment vertic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4" fillId="0" borderId="10" xfId="60" applyNumberFormat="1" applyFont="1" applyFill="1" applyBorder="1" applyProtection="1">
      <alignment/>
      <protection/>
    </xf>
    <xf numFmtId="0" fontId="13" fillId="4" borderId="10" xfId="57" applyNumberFormat="1" applyFont="1" applyFill="1" applyBorder="1" applyAlignment="1">
      <alignment horizontal="left" vertical="center"/>
      <protection/>
    </xf>
    <xf numFmtId="173" fontId="13" fillId="4" borderId="10" xfId="57" applyNumberFormat="1" applyFont="1" applyFill="1" applyBorder="1" applyAlignment="1">
      <alignment horizontal="right"/>
      <protection/>
    </xf>
    <xf numFmtId="0" fontId="13" fillId="0" borderId="10" xfId="57" applyNumberFormat="1" applyFont="1" applyFill="1" applyBorder="1" applyAlignment="1">
      <alignment horizontal="left" vertical="center"/>
      <protection/>
    </xf>
    <xf numFmtId="173" fontId="13" fillId="0" borderId="10" xfId="57" applyNumberFormat="1" applyFont="1" applyFill="1" applyBorder="1" applyAlignment="1">
      <alignment horizontal="right"/>
      <protection/>
    </xf>
    <xf numFmtId="173" fontId="13" fillId="0" borderId="10" xfId="57" applyNumberFormat="1" applyFont="1" applyBorder="1">
      <alignment/>
      <protection/>
    </xf>
    <xf numFmtId="49" fontId="14" fillId="0" borderId="10" xfId="60" applyNumberFormat="1" applyFont="1" applyFill="1" applyBorder="1" applyProtection="1">
      <alignment/>
      <protection/>
    </xf>
    <xf numFmtId="49" fontId="14" fillId="0" borderId="0" xfId="60" applyNumberFormat="1" applyFont="1" applyFill="1" applyProtection="1">
      <alignment/>
      <protection/>
    </xf>
    <xf numFmtId="49" fontId="14" fillId="0" borderId="0" xfId="60" applyNumberFormat="1" applyFont="1" applyFill="1" applyProtection="1">
      <alignment/>
      <protection/>
    </xf>
    <xf numFmtId="0" fontId="15" fillId="0" borderId="0" xfId="60" applyFont="1" applyFill="1" applyProtection="1">
      <alignment/>
      <protection/>
    </xf>
    <xf numFmtId="1" fontId="15" fillId="0" borderId="13" xfId="60" applyNumberFormat="1" applyFont="1" applyFill="1" applyBorder="1" applyAlignment="1" applyProtection="1">
      <alignment horizontal="left" vertical="justify"/>
      <protection/>
    </xf>
    <xf numFmtId="173" fontId="15" fillId="0" borderId="10" xfId="57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0" fontId="13" fillId="0" borderId="0" xfId="56" applyFont="1" applyFill="1" applyAlignment="1" applyProtection="1">
      <alignment vertical="justify"/>
      <protection/>
    </xf>
    <xf numFmtId="173" fontId="15" fillId="0" borderId="0" xfId="57" applyNumberFormat="1" applyFont="1" applyFill="1" applyBorder="1" applyAlignment="1">
      <alignment horizontal="right"/>
      <protection/>
    </xf>
    <xf numFmtId="0" fontId="13" fillId="0" borderId="0" xfId="56" applyFont="1" applyFill="1" applyProtection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5" applyFont="1" applyFill="1" applyBorder="1" applyProtection="1">
      <alignment/>
      <protection/>
    </xf>
    <xf numFmtId="173" fontId="13" fillId="0" borderId="0" xfId="52" applyNumberFormat="1" applyFont="1" applyFill="1">
      <alignment/>
      <protection/>
    </xf>
    <xf numFmtId="0" fontId="17" fillId="0" borderId="0" xfId="52" applyFont="1" applyFill="1">
      <alignment/>
      <protection/>
    </xf>
    <xf numFmtId="0" fontId="17" fillId="0" borderId="0" xfId="56" applyFont="1" applyFill="1" applyProtection="1">
      <alignment/>
      <protection/>
    </xf>
    <xf numFmtId="0" fontId="18" fillId="0" borderId="0" xfId="55" applyFont="1" applyFill="1" applyBorder="1" applyAlignment="1" applyProtection="1">
      <alignment vertical="center" wrapText="1"/>
      <protection/>
    </xf>
    <xf numFmtId="0" fontId="16" fillId="0" borderId="0" xfId="55" applyFont="1" applyFill="1" applyBorder="1" applyAlignment="1" applyProtection="1">
      <alignment vertical="center" wrapText="1"/>
      <protection/>
    </xf>
    <xf numFmtId="0" fontId="14" fillId="0" borderId="0" xfId="57" applyFont="1">
      <alignment/>
      <protection/>
    </xf>
    <xf numFmtId="0" fontId="19" fillId="0" borderId="11" xfId="57" applyFont="1" applyBorder="1" applyAlignment="1">
      <alignment horizont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 applyProtection="1">
      <alignment horizontal="center" vertical="center" wrapText="1"/>
      <protection/>
    </xf>
    <xf numFmtId="0" fontId="14" fillId="0" borderId="0" xfId="57" applyFont="1" applyFill="1">
      <alignment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0" xfId="59" applyFont="1" applyFill="1" applyBorder="1" applyAlignment="1" applyProtection="1">
      <alignment horizontal="left" wrapText="1"/>
      <protection locked="0"/>
    </xf>
    <xf numFmtId="173" fontId="14" fillId="0" borderId="10" xfId="57" applyNumberFormat="1" applyFont="1" applyFill="1" applyBorder="1" applyAlignment="1">
      <alignment horizontal="right"/>
      <protection/>
    </xf>
    <xf numFmtId="173" fontId="14" fillId="0" borderId="10" xfId="57" applyNumberFormat="1" applyFont="1" applyFill="1" applyBorder="1">
      <alignment/>
      <protection/>
    </xf>
    <xf numFmtId="176" fontId="14" fillId="0" borderId="10" xfId="57" applyNumberFormat="1" applyFont="1" applyBorder="1">
      <alignment/>
      <protection/>
    </xf>
    <xf numFmtId="176" fontId="14" fillId="0" borderId="10" xfId="57" applyNumberFormat="1" applyFont="1" applyFill="1" applyBorder="1">
      <alignment/>
      <protection/>
    </xf>
    <xf numFmtId="0" fontId="20" fillId="0" borderId="10" xfId="59" applyFont="1" applyFill="1" applyBorder="1" applyAlignment="1" applyProtection="1">
      <alignment horizontal="left" wrapText="1"/>
      <protection locked="0"/>
    </xf>
    <xf numFmtId="0" fontId="21" fillId="0" borderId="0" xfId="57" applyFont="1">
      <alignment/>
      <protection/>
    </xf>
    <xf numFmtId="0" fontId="21" fillId="0" borderId="10" xfId="59" applyFont="1" applyFill="1" applyBorder="1" applyAlignment="1" applyProtection="1">
      <alignment horizontal="left" wrapText="1"/>
      <protection locked="0"/>
    </xf>
    <xf numFmtId="173" fontId="21" fillId="0" borderId="10" xfId="57" applyNumberFormat="1" applyFont="1" applyFill="1" applyBorder="1" applyAlignment="1" applyProtection="1">
      <alignment horizontal="right" shrinkToFit="1"/>
      <protection hidden="1"/>
    </xf>
    <xf numFmtId="176" fontId="21" fillId="0" borderId="0" xfId="57" applyNumberFormat="1" applyFont="1">
      <alignment/>
      <protection/>
    </xf>
    <xf numFmtId="0" fontId="21" fillId="0" borderId="0" xfId="59" applyFont="1" applyFill="1" applyBorder="1" applyAlignment="1" applyProtection="1">
      <alignment horizontal="left" wrapText="1"/>
      <protection locked="0"/>
    </xf>
    <xf numFmtId="173" fontId="21" fillId="0" borderId="0" xfId="57" applyNumberFormat="1" applyFont="1" applyFill="1" applyBorder="1" applyAlignment="1" applyProtection="1">
      <alignment horizontal="right" shrinkToFit="1"/>
      <protection hidden="1"/>
    </xf>
    <xf numFmtId="173" fontId="21" fillId="0" borderId="0" xfId="57" applyNumberFormat="1" applyFont="1" applyFill="1" applyBorder="1">
      <alignment/>
      <protection/>
    </xf>
    <xf numFmtId="173" fontId="21" fillId="0" borderId="0" xfId="57" applyNumberFormat="1" applyFont="1" applyFill="1" applyBorder="1" applyAlignment="1">
      <alignment horizontal="right"/>
      <protection/>
    </xf>
    <xf numFmtId="176" fontId="21" fillId="0" borderId="0" xfId="57" applyNumberFormat="1" applyFont="1" applyFill="1" applyBorder="1" applyAlignment="1" applyProtection="1">
      <alignment horizontal="right" shrinkToFit="1"/>
      <protection hidden="1"/>
    </xf>
    <xf numFmtId="0" fontId="14" fillId="0" borderId="0" xfId="57" applyFont="1" applyFill="1" applyAlignment="1">
      <alignment wrapText="1"/>
      <protection/>
    </xf>
    <xf numFmtId="173" fontId="14" fillId="0" borderId="0" xfId="57" applyNumberFormat="1" applyFont="1" applyFill="1">
      <alignment/>
      <protection/>
    </xf>
    <xf numFmtId="173" fontId="13" fillId="0" borderId="0" xfId="57" applyNumberFormat="1" applyFont="1" applyFill="1">
      <alignment/>
      <protection/>
    </xf>
    <xf numFmtId="0" fontId="13" fillId="0" borderId="0" xfId="57" applyFont="1" applyFill="1">
      <alignment/>
      <protection/>
    </xf>
    <xf numFmtId="0" fontId="13" fillId="0" borderId="0" xfId="57" applyFont="1">
      <alignment/>
      <protection/>
    </xf>
    <xf numFmtId="0" fontId="6" fillId="33" borderId="10" xfId="53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>
      <alignment horizontal="center"/>
    </xf>
    <xf numFmtId="164" fontId="6" fillId="0" borderId="10" xfId="54" applyNumberFormat="1" applyFont="1" applyFill="1" applyBorder="1" applyAlignment="1" applyProtection="1">
      <alignment horizontal="center" vertical="center" wrapText="1"/>
      <protection/>
    </xf>
    <xf numFmtId="164" fontId="6" fillId="0" borderId="10" xfId="54" applyNumberFormat="1" applyFont="1" applyFill="1" applyBorder="1" applyAlignment="1" applyProtection="1">
      <alignment vertical="center" wrapText="1"/>
      <protection/>
    </xf>
    <xf numFmtId="164" fontId="22" fillId="0" borderId="10" xfId="54" applyNumberFormat="1" applyFont="1" applyFill="1" applyBorder="1" applyAlignment="1" applyProtection="1">
      <alignment horizontal="left" vertical="center" wrapText="1"/>
      <protection/>
    </xf>
    <xf numFmtId="164" fontId="7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/>
      <protection/>
    </xf>
    <xf numFmtId="0" fontId="14" fillId="0" borderId="0" xfId="53" applyFont="1" applyFill="1" applyProtection="1">
      <alignment/>
      <protection/>
    </xf>
    <xf numFmtId="0" fontId="23" fillId="32" borderId="0" xfId="0" applyFont="1" applyFill="1" applyBorder="1" applyAlignment="1">
      <alignment horizontal="left" vertical="center" wrapText="1"/>
    </xf>
    <xf numFmtId="0" fontId="9" fillId="0" borderId="0" xfId="53" applyFont="1" applyFill="1" applyProtection="1">
      <alignment/>
      <protection/>
    </xf>
    <xf numFmtId="0" fontId="9" fillId="32" borderId="0" xfId="0" applyFont="1" applyFill="1" applyAlignment="1">
      <alignment/>
    </xf>
    <xf numFmtId="0" fontId="13" fillId="0" borderId="0" xfId="53" applyFont="1" applyFill="1" applyProtection="1">
      <alignment/>
      <protection/>
    </xf>
    <xf numFmtId="175" fontId="10" fillId="0" borderId="10" xfId="58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 wrapText="1"/>
    </xf>
    <xf numFmtId="0" fontId="23" fillId="32" borderId="0" xfId="0" applyFont="1" applyFill="1" applyBorder="1" applyAlignment="1">
      <alignment horizontal="left" vertical="center" wrapText="1"/>
    </xf>
    <xf numFmtId="164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Alignment="1" applyProtection="1">
      <alignment horizontal="left" wrapText="1"/>
      <protection/>
    </xf>
    <xf numFmtId="0" fontId="9" fillId="0" borderId="0" xfId="53" applyFont="1" applyFill="1" applyAlignment="1" applyProtection="1">
      <alignment horizontal="center"/>
      <protection/>
    </xf>
    <xf numFmtId="0" fontId="9" fillId="0" borderId="0" xfId="53" applyFont="1" applyFill="1" applyAlignment="1" applyProtection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center" vertical="center" wrapText="1"/>
      <protection/>
    </xf>
    <xf numFmtId="9" fontId="14" fillId="0" borderId="12" xfId="57" applyNumberFormat="1" applyFont="1" applyFill="1" applyBorder="1" applyAlignment="1">
      <alignment horizontal="center" vertical="center" wrapText="1"/>
      <protection/>
    </xf>
    <xf numFmtId="9" fontId="14" fillId="0" borderId="13" xfId="57" applyNumberFormat="1" applyFont="1" applyFill="1" applyBorder="1" applyAlignment="1">
      <alignment horizontal="center" vertical="center" wrapText="1"/>
      <protection/>
    </xf>
    <xf numFmtId="9" fontId="14" fillId="0" borderId="12" xfId="57" applyNumberFormat="1" applyFont="1" applyBorder="1" applyAlignment="1">
      <alignment horizontal="center" vertical="center" wrapText="1"/>
      <protection/>
    </xf>
    <xf numFmtId="9" fontId="14" fillId="0" borderId="13" xfId="57" applyNumberFormat="1" applyFont="1" applyBorder="1" applyAlignment="1">
      <alignment horizontal="center" vertical="center" wrapText="1"/>
      <protection/>
    </xf>
    <xf numFmtId="0" fontId="13" fillId="0" borderId="0" xfId="57" applyFont="1" applyFill="1" applyAlignment="1">
      <alignment horizontal="center" wrapText="1"/>
      <protection/>
    </xf>
    <xf numFmtId="0" fontId="13" fillId="0" borderId="0" xfId="57" applyFont="1" applyFill="1" applyAlignment="1">
      <alignment horizontal="right"/>
      <protection/>
    </xf>
    <xf numFmtId="0" fontId="19" fillId="0" borderId="0" xfId="57" applyFont="1" applyBorder="1" applyAlignment="1">
      <alignment horizontal="center" wrapText="1"/>
      <protection/>
    </xf>
    <xf numFmtId="0" fontId="13" fillId="0" borderId="11" xfId="57" applyFont="1" applyFill="1" applyBorder="1" applyAlignment="1">
      <alignment horizontal="right" wrapText="1"/>
      <protection/>
    </xf>
    <xf numFmtId="0" fontId="14" fillId="0" borderId="12" xfId="57" applyFont="1" applyFill="1" applyBorder="1" applyAlignment="1" applyProtection="1">
      <alignment horizontal="center" vertical="center" wrapText="1"/>
      <protection/>
    </xf>
    <xf numFmtId="0" fontId="14" fillId="0" borderId="13" xfId="57" applyFont="1" applyFill="1" applyBorder="1" applyAlignment="1" applyProtection="1">
      <alignment horizontal="center" vertical="center" wrapText="1"/>
      <protection/>
    </xf>
    <xf numFmtId="0" fontId="14" fillId="0" borderId="14" xfId="57" applyFont="1" applyFill="1" applyBorder="1" applyAlignment="1">
      <alignment horizontal="center" vertical="center" wrapText="1"/>
      <protection/>
    </xf>
    <xf numFmtId="0" fontId="14" fillId="0" borderId="15" xfId="57" applyFont="1" applyFill="1" applyBorder="1" applyAlignment="1">
      <alignment horizontal="center" vertical="center" wrapText="1"/>
      <protection/>
    </xf>
    <xf numFmtId="0" fontId="14" fillId="0" borderId="16" xfId="57" applyFont="1" applyFill="1" applyBorder="1" applyAlignment="1">
      <alignment horizontal="center" vertical="center" wrapText="1"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9" fontId="13" fillId="0" borderId="12" xfId="57" applyNumberFormat="1" applyFont="1" applyFill="1" applyBorder="1" applyAlignment="1">
      <alignment horizontal="center" vertical="center" wrapText="1"/>
      <protection/>
    </xf>
    <xf numFmtId="9" fontId="13" fillId="0" borderId="13" xfId="57" applyNumberFormat="1" applyFont="1" applyFill="1" applyBorder="1" applyAlignment="1">
      <alignment horizontal="center" vertical="center" wrapText="1"/>
      <protection/>
    </xf>
    <xf numFmtId="9" fontId="13" fillId="0" borderId="12" xfId="57" applyNumberFormat="1" applyFont="1" applyBorder="1" applyAlignment="1">
      <alignment horizontal="center" vertical="center" wrapText="1"/>
      <protection/>
    </xf>
    <xf numFmtId="9" fontId="13" fillId="0" borderId="13" xfId="57" applyNumberFormat="1" applyFont="1" applyBorder="1" applyAlignment="1">
      <alignment horizontal="center" vertical="center" wrapText="1"/>
      <protection/>
    </xf>
    <xf numFmtId="0" fontId="16" fillId="0" borderId="0" xfId="55" applyFont="1" applyFill="1" applyBorder="1" applyAlignment="1" applyProtection="1">
      <alignment horizontal="right" vertical="center" wrapText="1"/>
      <protection/>
    </xf>
    <xf numFmtId="0" fontId="13" fillId="0" borderId="0" xfId="57" applyFont="1" applyFill="1" applyBorder="1" applyAlignment="1">
      <alignment horizontal="center" wrapText="1"/>
      <protection/>
    </xf>
    <xf numFmtId="1" fontId="13" fillId="0" borderId="10" xfId="60" applyNumberFormat="1" applyFont="1" applyFill="1" applyBorder="1" applyAlignment="1" applyProtection="1">
      <alignment horizontal="center"/>
      <protection/>
    </xf>
    <xf numFmtId="1" fontId="13" fillId="0" borderId="12" xfId="60" applyNumberFormat="1" applyFont="1" applyFill="1" applyBorder="1" applyAlignment="1" applyProtection="1">
      <alignment horizontal="center" vertical="center" wrapText="1"/>
      <protection/>
    </xf>
    <xf numFmtId="1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3" fillId="0" borderId="14" xfId="57" applyFont="1" applyFill="1" applyBorder="1" applyAlignment="1">
      <alignment horizontal="center" vertical="center" wrapText="1"/>
      <protection/>
    </xf>
    <xf numFmtId="0" fontId="13" fillId="0" borderId="15" xfId="57" applyFont="1" applyFill="1" applyBorder="1" applyAlignment="1">
      <alignment horizontal="center" vertical="center" wrapText="1"/>
      <protection/>
    </xf>
    <xf numFmtId="0" fontId="13" fillId="0" borderId="16" xfId="57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ы 2007 года - Заготовка" xfId="53"/>
    <cellStyle name="Обычный_Доходы отдельно" xfId="54"/>
    <cellStyle name="Обычный_Информация_о_бюджетах_МО_на_01.05.2006" xfId="55"/>
    <cellStyle name="Обычный_Расходы_шаблон_3_позиции" xfId="56"/>
    <cellStyle name="Обычный_Справка об исполнении бюджетов МО за   месяцев 2005" xfId="57"/>
    <cellStyle name="Обычный_Финпомощь 2003 года" xfId="58"/>
    <cellStyle name="Обычный_Фонд компенсаций" xfId="59"/>
    <cellStyle name="Обычный_Шаблон_Доходы_по_поселениям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Bce\_&#1057;&#1073;&#1086;&#1088;\_&#1041;&#1070;&#1044;&#1046;&#1045;&#1058;&#1053;&#1067;&#1049;%20&#1054;&#1058;&#1044;&#1045;&#1051;\&#1054;&#1062;&#1045;&#1053;&#1050;&#1040;%20&#1052;&#1054;\&#1054;&#1094;&#1077;&#1085;&#1082;&#1072;%20&#1052;&#1054;%201%20&#1087;&#1086;&#1083;&#1091;&#1075;&#1086;&#1076;&#1080;&#1077;%202013%20&#1075;\_Bud_Info_Svod_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\&#1054;&#1041;&#1065;&#1040;&#1071;\&#1040;&#1085;&#1072;&#1083;&#1080;&#1090;&#1080;&#1082;&#1072;%20&#1087;&#1086;%20&#1052;&#1054;\2013%20&#1075;&#1086;&#1076;\&#1040;&#1085;&#1072;&#1083;&#1080;&#1079;%20&#1076;&#1077;&#1092;&#1080;&#1094;&#1080;&#1090;&#1072;\&#1040;&#1085;&#1072;&#1083;&#1080;&#1079;%20&#1076;&#1077;&#1092;&#1080;&#1094;&#1080;&#1090;&#1072;%20&#1079;&#1072;%201%20&#1087;&#1086;&#1083;&#1091;&#1075;&#1086;&#1076;&#1080;&#1077;%202013%20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АТЕ"/>
      <sheetName val="Полномочия (план)"/>
      <sheetName val="Полномочия (исполн)"/>
      <sheetName val="Доходы (план)"/>
      <sheetName val="Доходы (исполн)"/>
      <sheetName val="Расходы (план)"/>
      <sheetName val="Расходы (исполн)"/>
      <sheetName val="01_город-курорт Анапа"/>
      <sheetName val="02_город Армавир"/>
      <sheetName val="03_город-курорт Геленджик"/>
      <sheetName val="04_город Горячий Ключ"/>
      <sheetName val="05_город Ейск"/>
      <sheetName val="06_город Краснодар"/>
      <sheetName val="07_город Кропоткин"/>
      <sheetName val="08_город Новороссийск"/>
      <sheetName val="09_город-курорт Сочи"/>
      <sheetName val="10_город Тихорецк"/>
      <sheetName val="11_город Туапсе"/>
      <sheetName val="12_Абинский район"/>
      <sheetName val="13_Апшеронский район"/>
      <sheetName val="14_Белоглинский район"/>
      <sheetName val="15_Белореченский район"/>
      <sheetName val="16_Брюховецкий район"/>
      <sheetName val="17_Выселковский район"/>
      <sheetName val="18_Гулькевичский район"/>
      <sheetName val="19_Динской район"/>
      <sheetName val="20_Ейский район"/>
      <sheetName val="21_Кавказский район"/>
      <sheetName val="22_Калининский район"/>
      <sheetName val="23_Каневской район"/>
      <sheetName val="24_Кореновский район"/>
      <sheetName val="25_Красноармейский район"/>
      <sheetName val="26_Крыловской район"/>
      <sheetName val="27_Крымский район"/>
      <sheetName val="28_Курганинский район"/>
      <sheetName val="29_Кущевский район"/>
      <sheetName val="30_Лабинский район"/>
      <sheetName val="31_Ленинградский район"/>
      <sheetName val="32_Мостовский район"/>
      <sheetName val="33_Новокубанский район"/>
      <sheetName val="34_Новопокровский район"/>
      <sheetName val="35_Отрадненский район"/>
      <sheetName val="36_Павловский район"/>
      <sheetName val="37_Приморско-Ахтарский район"/>
      <sheetName val="38_Северский район"/>
      <sheetName val="39_Славянский район"/>
      <sheetName val="40_Староминский район"/>
      <sheetName val="41_Тбилисский район"/>
      <sheetName val="42_Темрюкский район"/>
      <sheetName val="43_Тимашевский район"/>
      <sheetName val="44_Тихорецкий район"/>
      <sheetName val="45_Туапсинский район"/>
      <sheetName val="46_Успенский район"/>
      <sheetName val="47_Усть-Лабинский район"/>
      <sheetName val="48_Щербиновский район"/>
      <sheetName val="49_Собственно краевой"/>
      <sheetName val="50_База отдыха &quot;Заречная&quot;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_план"/>
      <sheetName val="Поселения_план"/>
      <sheetName val="Расчет по доп.норм. 2013"/>
      <sheetName val="доп.норматив 2013"/>
      <sheetName val="ГО НДФЛ"/>
      <sheetName val="МР НДФЛ"/>
      <sheetName val="Районы_факт"/>
      <sheetName val="Поселения_факт"/>
    </sheetNames>
    <sheetDataSet>
      <sheetData sheetId="2">
        <row r="6">
          <cell r="I6">
            <v>123944.2</v>
          </cell>
        </row>
        <row r="7">
          <cell r="I7">
            <v>120877.20718629076</v>
          </cell>
        </row>
        <row r="8">
          <cell r="I8">
            <v>44665.37415565345</v>
          </cell>
        </row>
        <row r="9">
          <cell r="I9">
            <v>70820.87065026362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87942.33515938607</v>
          </cell>
        </row>
        <row r="14">
          <cell r="I14">
            <v>104640.55528330781</v>
          </cell>
        </row>
        <row r="15">
          <cell r="I15">
            <v>18654.314661760545</v>
          </cell>
        </row>
        <row r="16">
          <cell r="I16">
            <v>83231.5</v>
          </cell>
        </row>
        <row r="17">
          <cell r="I17">
            <v>43053.9</v>
          </cell>
        </row>
        <row r="18">
          <cell r="I18">
            <v>37758.91157024793</v>
          </cell>
        </row>
        <row r="19">
          <cell r="I19">
            <v>56153.4313304721</v>
          </cell>
        </row>
        <row r="20">
          <cell r="I20">
            <v>113410.65003756573</v>
          </cell>
        </row>
        <row r="21">
          <cell r="I21">
            <v>66496.20789553598</v>
          </cell>
        </row>
        <row r="22">
          <cell r="I22">
            <v>32591.198783294967</v>
          </cell>
        </row>
        <row r="23">
          <cell r="I23">
            <v>52761.08008213552</v>
          </cell>
        </row>
        <row r="24">
          <cell r="I24">
            <v>70846.62434662998</v>
          </cell>
        </row>
        <row r="25">
          <cell r="I25">
            <v>58195.72910670649</v>
          </cell>
        </row>
        <row r="26">
          <cell r="I26">
            <v>90732.28873306395</v>
          </cell>
        </row>
        <row r="27">
          <cell r="I27">
            <v>27335.5</v>
          </cell>
        </row>
        <row r="28">
          <cell r="I28">
            <v>108324.25309517984</v>
          </cell>
        </row>
        <row r="29">
          <cell r="I29">
            <v>88242.03050847458</v>
          </cell>
        </row>
        <row r="30">
          <cell r="I30">
            <v>52181.23082706767</v>
          </cell>
        </row>
        <row r="31">
          <cell r="I31">
            <v>74344.5625577812</v>
          </cell>
        </row>
        <row r="32">
          <cell r="I32">
            <v>58899.13502767992</v>
          </cell>
        </row>
        <row r="33">
          <cell r="I33">
            <v>54735.84385724091</v>
          </cell>
        </row>
        <row r="34">
          <cell r="I34">
            <v>84220.32938606576</v>
          </cell>
        </row>
        <row r="35">
          <cell r="I35">
            <v>36445.31428571428</v>
          </cell>
        </row>
        <row r="36">
          <cell r="I36">
            <v>72275</v>
          </cell>
        </row>
        <row r="37">
          <cell r="I37">
            <v>46922.58125516103</v>
          </cell>
        </row>
        <row r="38">
          <cell r="I38">
            <v>37042.853184540014</v>
          </cell>
        </row>
        <row r="39">
          <cell r="I39">
            <v>37702.998091603054</v>
          </cell>
        </row>
        <row r="40">
          <cell r="I40">
            <v>64063.663833075734</v>
          </cell>
        </row>
        <row r="41">
          <cell r="I41">
            <v>38398.5</v>
          </cell>
        </row>
        <row r="42">
          <cell r="I42">
            <v>37424.1</v>
          </cell>
        </row>
        <row r="43">
          <cell r="I43">
            <v>73612.45415549599</v>
          </cell>
        </row>
        <row r="44">
          <cell r="I44">
            <v>37067.92622950819</v>
          </cell>
        </row>
        <row r="45">
          <cell r="I45">
            <v>44059.10907323396</v>
          </cell>
        </row>
        <row r="46">
          <cell r="I46">
            <v>0</v>
          </cell>
        </row>
        <row r="47">
          <cell r="I47">
            <v>45185.220050761425</v>
          </cell>
        </row>
        <row r="48">
          <cell r="I48">
            <v>54635.03956963538</v>
          </cell>
        </row>
        <row r="49">
          <cell r="I49">
            <v>32532.929526671676</v>
          </cell>
        </row>
      </sheetData>
      <sheetData sheetId="4">
        <row r="9">
          <cell r="EA9">
            <v>0</v>
          </cell>
        </row>
        <row r="10">
          <cell r="EA10">
            <v>0</v>
          </cell>
        </row>
        <row r="11">
          <cell r="EA11">
            <v>0</v>
          </cell>
        </row>
        <row r="12">
          <cell r="EA12">
            <v>3659005</v>
          </cell>
        </row>
        <row r="13">
          <cell r="EA13">
            <v>100000</v>
          </cell>
        </row>
        <row r="14">
          <cell r="EA14">
            <v>0</v>
          </cell>
        </row>
      </sheetData>
      <sheetData sheetId="5">
        <row r="8">
          <cell r="EA8">
            <v>21435.5</v>
          </cell>
        </row>
        <row r="9">
          <cell r="EA9">
            <v>12000</v>
          </cell>
        </row>
        <row r="10">
          <cell r="EA10">
            <v>9000</v>
          </cell>
        </row>
        <row r="12">
          <cell r="EA12">
            <v>15000</v>
          </cell>
        </row>
        <row r="14">
          <cell r="EA14">
            <v>29100</v>
          </cell>
        </row>
        <row r="16">
          <cell r="EA16">
            <v>0</v>
          </cell>
        </row>
        <row r="17">
          <cell r="EA17">
            <v>10000</v>
          </cell>
        </row>
        <row r="18">
          <cell r="EA18">
            <v>20458.6</v>
          </cell>
        </row>
        <row r="19">
          <cell r="EA19">
            <v>28000</v>
          </cell>
        </row>
        <row r="20">
          <cell r="EA20">
            <v>28114.83</v>
          </cell>
        </row>
        <row r="22">
          <cell r="EA22">
            <v>15000</v>
          </cell>
        </row>
        <row r="23">
          <cell r="EA23">
            <v>0</v>
          </cell>
        </row>
        <row r="24">
          <cell r="EA24">
            <v>28972.5</v>
          </cell>
        </row>
        <row r="25">
          <cell r="EA25">
            <v>36500</v>
          </cell>
        </row>
        <row r="26">
          <cell r="EA26">
            <v>0</v>
          </cell>
        </row>
        <row r="27">
          <cell r="EA27">
            <v>10000</v>
          </cell>
        </row>
        <row r="28">
          <cell r="EA28">
            <v>0</v>
          </cell>
        </row>
        <row r="29">
          <cell r="EA29">
            <v>30000</v>
          </cell>
        </row>
        <row r="30">
          <cell r="EA30">
            <v>11000</v>
          </cell>
        </row>
        <row r="31">
          <cell r="EA31">
            <v>26700</v>
          </cell>
        </row>
        <row r="32">
          <cell r="EA32">
            <v>14000</v>
          </cell>
        </row>
        <row r="34">
          <cell r="EA34">
            <v>41900</v>
          </cell>
        </row>
        <row r="35">
          <cell r="EA35">
            <v>0</v>
          </cell>
        </row>
        <row r="36">
          <cell r="EA36">
            <v>40000</v>
          </cell>
        </row>
        <row r="37">
          <cell r="EA37">
            <v>100000</v>
          </cell>
        </row>
        <row r="39">
          <cell r="EA39">
            <v>11000</v>
          </cell>
        </row>
        <row r="41">
          <cell r="EA41">
            <v>0</v>
          </cell>
        </row>
        <row r="42">
          <cell r="EA42">
            <v>97682</v>
          </cell>
        </row>
        <row r="43">
          <cell r="EA43">
            <v>44000</v>
          </cell>
        </row>
        <row r="44">
          <cell r="EA44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3:W603"/>
  <sheetViews>
    <sheetView tabSelected="1" zoomScale="90" zoomScaleNormal="90" zoomScaleSheetLayoutView="55" zoomScalePageLayoutView="0" workbookViewId="0" topLeftCell="H1">
      <selection activeCell="B16" sqref="B16:S16"/>
    </sheetView>
  </sheetViews>
  <sheetFormatPr defaultColWidth="9.140625" defaultRowHeight="15"/>
  <cols>
    <col min="1" max="1" width="22.140625" style="1" hidden="1" customWidth="1"/>
    <col min="2" max="2" width="29.57421875" style="1" customWidth="1"/>
    <col min="3" max="3" width="18.00390625" style="1" bestFit="1" customWidth="1"/>
    <col min="4" max="4" width="16.00390625" style="1" customWidth="1"/>
    <col min="5" max="5" width="16.8515625" style="1" customWidth="1"/>
    <col min="6" max="6" width="14.140625" style="1" customWidth="1"/>
    <col min="7" max="7" width="17.00390625" style="1" customWidth="1"/>
    <col min="8" max="9" width="13.8515625" style="1" customWidth="1"/>
    <col min="10" max="10" width="16.00390625" style="1" customWidth="1"/>
    <col min="11" max="11" width="16.421875" style="1" customWidth="1"/>
    <col min="12" max="12" width="13.421875" style="1" customWidth="1"/>
    <col min="13" max="13" width="18.00390625" style="1" customWidth="1"/>
    <col min="14" max="14" width="13.8515625" style="1" customWidth="1"/>
    <col min="15" max="16" width="14.00390625" style="1" customWidth="1"/>
    <col min="17" max="17" width="16.28125" style="1" bestFit="1" customWidth="1"/>
    <col min="18" max="18" width="34.8515625" style="1" customWidth="1"/>
    <col min="19" max="19" width="13.7109375" style="1" bestFit="1" customWidth="1"/>
    <col min="20" max="16384" width="9.140625" style="1" customWidth="1"/>
  </cols>
  <sheetData>
    <row r="3" spans="12:18" ht="28.5" customHeight="1">
      <c r="L3" s="86"/>
      <c r="P3" s="95" t="s">
        <v>1243</v>
      </c>
      <c r="Q3" s="95"/>
      <c r="R3" s="95"/>
    </row>
    <row r="4" spans="12:18" ht="21.75" customHeight="1">
      <c r="L4" s="86"/>
      <c r="P4" s="96" t="s">
        <v>1244</v>
      </c>
      <c r="Q4" s="96"/>
      <c r="R4" s="96"/>
    </row>
    <row r="5" spans="12:18" ht="18.75" customHeight="1">
      <c r="L5" s="86"/>
      <c r="P5" s="96"/>
      <c r="Q5" s="96"/>
      <c r="R5" s="96"/>
    </row>
    <row r="6" spans="12:18" ht="15">
      <c r="L6" s="86"/>
      <c r="P6" s="96"/>
      <c r="Q6" s="96"/>
      <c r="R6" s="96"/>
    </row>
    <row r="7" spans="12:18" ht="24" customHeight="1">
      <c r="L7" s="86"/>
      <c r="P7" s="87"/>
      <c r="Q7" s="87"/>
      <c r="R7" s="87"/>
    </row>
    <row r="8" spans="12:18" ht="18.75">
      <c r="L8" s="86"/>
      <c r="P8" s="88" t="s">
        <v>1245</v>
      </c>
      <c r="Q8" s="15"/>
      <c r="R8" s="89" t="s">
        <v>1246</v>
      </c>
    </row>
    <row r="10" spans="12:16" ht="29.25" customHeight="1">
      <c r="L10" s="100"/>
      <c r="M10" s="100"/>
      <c r="N10" s="100"/>
      <c r="O10" s="100"/>
      <c r="P10" s="14"/>
    </row>
    <row r="11" spans="2:16" ht="22.5" customHeight="1">
      <c r="B11" s="101" t="s">
        <v>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5"/>
    </row>
    <row r="12" spans="2:16" ht="36" customHeight="1">
      <c r="B12" s="102" t="s">
        <v>433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6"/>
    </row>
    <row r="13" spans="16:18" ht="15">
      <c r="P13" s="2"/>
      <c r="R13" s="2" t="s">
        <v>440</v>
      </c>
    </row>
    <row r="14" spans="1:19" ht="88.5" customHeight="1">
      <c r="A14" s="99" t="s">
        <v>3</v>
      </c>
      <c r="B14" s="99"/>
      <c r="C14" s="93" t="s">
        <v>443</v>
      </c>
      <c r="D14" s="98" t="s">
        <v>434</v>
      </c>
      <c r="E14" s="98" t="s">
        <v>435</v>
      </c>
      <c r="F14" s="98" t="s">
        <v>1</v>
      </c>
      <c r="G14" s="98" t="s">
        <v>436</v>
      </c>
      <c r="H14" s="98" t="s">
        <v>2</v>
      </c>
      <c r="I14" s="98" t="s">
        <v>4</v>
      </c>
      <c r="J14" s="98" t="s">
        <v>437</v>
      </c>
      <c r="K14" s="97" t="s">
        <v>438</v>
      </c>
      <c r="L14" s="98" t="s">
        <v>5</v>
      </c>
      <c r="M14" s="97" t="s">
        <v>439</v>
      </c>
      <c r="N14" s="98" t="s">
        <v>6</v>
      </c>
      <c r="O14" s="98" t="s">
        <v>7</v>
      </c>
      <c r="P14" s="94" t="s">
        <v>444</v>
      </c>
      <c r="Q14" s="94" t="s">
        <v>442</v>
      </c>
      <c r="R14" s="91" t="s">
        <v>441</v>
      </c>
      <c r="S14" s="92" t="s">
        <v>442</v>
      </c>
    </row>
    <row r="15" spans="1:19" ht="46.5" customHeight="1">
      <c r="A15" s="99"/>
      <c r="B15" s="99"/>
      <c r="C15" s="93"/>
      <c r="D15" s="98"/>
      <c r="E15" s="98"/>
      <c r="F15" s="98"/>
      <c r="G15" s="98"/>
      <c r="H15" s="98"/>
      <c r="I15" s="98"/>
      <c r="J15" s="98"/>
      <c r="K15" s="97"/>
      <c r="L15" s="98"/>
      <c r="M15" s="97"/>
      <c r="N15" s="98"/>
      <c r="O15" s="98"/>
      <c r="P15" s="94"/>
      <c r="Q15" s="94"/>
      <c r="R15" s="91"/>
      <c r="S15" s="92"/>
    </row>
    <row r="16" spans="1:19" ht="14.25" customHeight="1">
      <c r="A16" s="82">
        <v>1</v>
      </c>
      <c r="B16" s="81">
        <v>1</v>
      </c>
      <c r="C16" s="81">
        <v>2</v>
      </c>
      <c r="D16" s="81">
        <v>3</v>
      </c>
      <c r="E16" s="81">
        <v>4</v>
      </c>
      <c r="F16" s="81">
        <v>5</v>
      </c>
      <c r="G16" s="81">
        <v>6</v>
      </c>
      <c r="H16" s="81">
        <v>7</v>
      </c>
      <c r="I16" s="81">
        <v>8</v>
      </c>
      <c r="J16" s="81">
        <v>9</v>
      </c>
      <c r="K16" s="81">
        <v>10</v>
      </c>
      <c r="L16" s="81">
        <v>11</v>
      </c>
      <c r="M16" s="81">
        <v>12</v>
      </c>
      <c r="N16" s="81">
        <v>13</v>
      </c>
      <c r="O16" s="81">
        <v>14</v>
      </c>
      <c r="P16" s="81">
        <v>15</v>
      </c>
      <c r="Q16" s="81">
        <v>16</v>
      </c>
      <c r="R16" s="81">
        <v>17</v>
      </c>
      <c r="S16" s="81">
        <v>18</v>
      </c>
    </row>
    <row r="17" spans="1:19" ht="14.25" customHeight="1">
      <c r="A17" s="82"/>
      <c r="B17" s="83" t="s">
        <v>443</v>
      </c>
      <c r="C17" s="84">
        <v>1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10"/>
      <c r="P17" s="10"/>
      <c r="Q17" s="85">
        <v>1</v>
      </c>
      <c r="R17" s="18"/>
      <c r="S17" s="18"/>
    </row>
    <row r="18" spans="1:19" ht="15">
      <c r="A18" s="3" t="s">
        <v>8</v>
      </c>
      <c r="B18" s="3" t="s">
        <v>8</v>
      </c>
      <c r="C18" s="3"/>
      <c r="D18" s="17">
        <v>175000</v>
      </c>
      <c r="E18" s="17">
        <v>1816935.9889500004</v>
      </c>
      <c r="F18" s="13" t="s">
        <v>428</v>
      </c>
      <c r="G18" s="17">
        <v>175000</v>
      </c>
      <c r="H18" s="10" t="s">
        <v>428</v>
      </c>
      <c r="I18" s="10" t="s">
        <v>428</v>
      </c>
      <c r="J18" s="17">
        <v>4742.96175</v>
      </c>
      <c r="K18" s="17">
        <v>390849.12238200003</v>
      </c>
      <c r="L18" s="13" t="s">
        <v>428</v>
      </c>
      <c r="M18" s="17">
        <v>10438</v>
      </c>
      <c r="N18" s="10" t="s">
        <v>428</v>
      </c>
      <c r="O18" s="10" t="s">
        <v>428</v>
      </c>
      <c r="P18" s="17">
        <v>234666.43636000005</v>
      </c>
      <c r="Q18" s="10" t="s">
        <v>428</v>
      </c>
      <c r="R18" s="17">
        <v>241276</v>
      </c>
      <c r="S18" s="10" t="s">
        <v>428</v>
      </c>
    </row>
    <row r="19" spans="1:19" ht="15">
      <c r="A19" s="3" t="s">
        <v>9</v>
      </c>
      <c r="B19" s="3" t="s">
        <v>9</v>
      </c>
      <c r="C19" s="3"/>
      <c r="D19" s="17">
        <v>668145.9</v>
      </c>
      <c r="E19" s="17">
        <v>1945198.475</v>
      </c>
      <c r="F19" s="13" t="s">
        <v>428</v>
      </c>
      <c r="G19" s="17">
        <v>880000</v>
      </c>
      <c r="H19" s="10" t="s">
        <v>428</v>
      </c>
      <c r="I19" s="10" t="s">
        <v>428</v>
      </c>
      <c r="J19" s="17">
        <v>20936.65457</v>
      </c>
      <c r="K19" s="17">
        <v>241657.635</v>
      </c>
      <c r="L19" s="13" t="s">
        <v>428</v>
      </c>
      <c r="M19" s="17">
        <v>48000</v>
      </c>
      <c r="N19" s="10" t="s">
        <v>428</v>
      </c>
      <c r="O19" s="10" t="s">
        <v>428</v>
      </c>
      <c r="P19" s="17">
        <v>176652.75639137093</v>
      </c>
      <c r="Q19" s="10" t="s">
        <v>428</v>
      </c>
      <c r="R19" s="17">
        <v>327166</v>
      </c>
      <c r="S19" s="10" t="s">
        <v>428</v>
      </c>
    </row>
    <row r="20" spans="1:19" ht="15">
      <c r="A20" s="3" t="s">
        <v>10</v>
      </c>
      <c r="B20" s="3" t="s">
        <v>10</v>
      </c>
      <c r="C20" s="3"/>
      <c r="D20" s="17">
        <v>198250</v>
      </c>
      <c r="E20" s="17">
        <v>1675166.98453</v>
      </c>
      <c r="F20" s="13" t="s">
        <v>428</v>
      </c>
      <c r="G20" s="17">
        <v>460500</v>
      </c>
      <c r="H20" s="10" t="s">
        <v>428</v>
      </c>
      <c r="I20" s="10" t="s">
        <v>428</v>
      </c>
      <c r="J20" s="17">
        <v>5605.931610000001</v>
      </c>
      <c r="K20" s="17">
        <v>345998.8224</v>
      </c>
      <c r="L20" s="13" t="s">
        <v>428</v>
      </c>
      <c r="M20" s="17">
        <v>10640</v>
      </c>
      <c r="N20" s="10" t="s">
        <v>428</v>
      </c>
      <c r="O20" s="10" t="s">
        <v>428</v>
      </c>
      <c r="P20" s="17">
        <v>226366.05843443473</v>
      </c>
      <c r="Q20" s="10" t="s">
        <v>428</v>
      </c>
      <c r="R20" s="17">
        <v>204251</v>
      </c>
      <c r="S20" s="10" t="s">
        <v>428</v>
      </c>
    </row>
    <row r="21" spans="1:19" ht="15">
      <c r="A21" s="3" t="s">
        <v>11</v>
      </c>
      <c r="B21" s="3" t="s">
        <v>11</v>
      </c>
      <c r="C21" s="3"/>
      <c r="D21" s="17">
        <v>263600</v>
      </c>
      <c r="E21" s="17">
        <v>768778.1</v>
      </c>
      <c r="F21" s="13" t="s">
        <v>428</v>
      </c>
      <c r="G21" s="17">
        <v>350000</v>
      </c>
      <c r="H21" s="10" t="s">
        <v>428</v>
      </c>
      <c r="I21" s="10" t="s">
        <v>428</v>
      </c>
      <c r="J21" s="17">
        <v>6921.52311</v>
      </c>
      <c r="K21" s="17">
        <v>97118.94</v>
      </c>
      <c r="L21" s="13" t="s">
        <v>428</v>
      </c>
      <c r="M21" s="17">
        <v>14209</v>
      </c>
      <c r="N21" s="10" t="s">
        <v>428</v>
      </c>
      <c r="O21" s="10" t="s">
        <v>428</v>
      </c>
      <c r="P21" s="17">
        <v>70895.86136497365</v>
      </c>
      <c r="Q21" s="10" t="s">
        <v>428</v>
      </c>
      <c r="R21" s="17">
        <v>124820</v>
      </c>
      <c r="S21" s="10" t="s">
        <v>428</v>
      </c>
    </row>
    <row r="22" spans="1:19" ht="15">
      <c r="A22" s="3" t="s">
        <v>12</v>
      </c>
      <c r="B22" s="3" t="s">
        <v>12</v>
      </c>
      <c r="C22" s="3"/>
      <c r="D22" s="17">
        <v>6824995</v>
      </c>
      <c r="E22" s="17">
        <v>17646409.2</v>
      </c>
      <c r="F22" s="13" t="s">
        <v>428</v>
      </c>
      <c r="G22" s="17">
        <v>12154000</v>
      </c>
      <c r="H22" s="10" t="s">
        <v>428</v>
      </c>
      <c r="I22" s="10" t="s">
        <v>428</v>
      </c>
      <c r="J22" s="17">
        <v>177847.02828</v>
      </c>
      <c r="K22" s="17">
        <v>3388135.11</v>
      </c>
      <c r="L22" s="13" t="s">
        <v>428</v>
      </c>
      <c r="M22" s="17">
        <v>855498.1</v>
      </c>
      <c r="N22" s="10" t="s">
        <v>428</v>
      </c>
      <c r="O22" s="10" t="s">
        <v>428</v>
      </c>
      <c r="P22" s="17">
        <v>5642470.7424800005</v>
      </c>
      <c r="Q22" s="10" t="s">
        <v>428</v>
      </c>
      <c r="R22" s="17">
        <v>1481314</v>
      </c>
      <c r="S22" s="10" t="s">
        <v>428</v>
      </c>
    </row>
    <row r="23" spans="1:19" ht="15">
      <c r="A23" s="3" t="s">
        <v>13</v>
      </c>
      <c r="B23" s="3" t="s">
        <v>13</v>
      </c>
      <c r="C23" s="3"/>
      <c r="D23" s="17">
        <v>2334418.1</v>
      </c>
      <c r="E23" s="17">
        <v>4428595.1</v>
      </c>
      <c r="F23" s="13" t="s">
        <v>428</v>
      </c>
      <c r="G23" s="17">
        <v>3292418</v>
      </c>
      <c r="H23" s="10" t="s">
        <v>428</v>
      </c>
      <c r="I23" s="10" t="s">
        <v>428</v>
      </c>
      <c r="J23" s="17">
        <v>89439.33957</v>
      </c>
      <c r="K23" s="17">
        <v>799237.5505830001</v>
      </c>
      <c r="L23" s="13" t="s">
        <v>428</v>
      </c>
      <c r="M23" s="17">
        <v>170795</v>
      </c>
      <c r="N23" s="10" t="s">
        <v>428</v>
      </c>
      <c r="O23" s="10" t="s">
        <v>428</v>
      </c>
      <c r="P23" s="17">
        <v>729461.8634600001</v>
      </c>
      <c r="Q23" s="10" t="s">
        <v>428</v>
      </c>
      <c r="R23" s="17">
        <v>494918</v>
      </c>
      <c r="S23" s="10" t="s">
        <v>428</v>
      </c>
    </row>
    <row r="24" spans="1:19" ht="15">
      <c r="A24" s="3" t="s">
        <v>14</v>
      </c>
      <c r="B24" s="3" t="s">
        <v>14</v>
      </c>
      <c r="C24" s="3"/>
      <c r="D24" s="17">
        <v>5049.079</v>
      </c>
      <c r="E24" s="17">
        <v>7091000</v>
      </c>
      <c r="F24" s="13" t="s">
        <v>428</v>
      </c>
      <c r="G24" s="17">
        <v>3214000</v>
      </c>
      <c r="H24" s="10" t="s">
        <v>428</v>
      </c>
      <c r="I24" s="10" t="s">
        <v>428</v>
      </c>
      <c r="J24" s="17">
        <v>8467.21523</v>
      </c>
      <c r="K24" s="17">
        <v>2580904.4208795</v>
      </c>
      <c r="L24" s="13" t="s">
        <v>428</v>
      </c>
      <c r="M24" s="17">
        <v>1781000</v>
      </c>
      <c r="N24" s="10" t="s">
        <v>428</v>
      </c>
      <c r="O24" s="10" t="s">
        <v>428</v>
      </c>
      <c r="P24" s="17">
        <v>4929323.68221</v>
      </c>
      <c r="Q24" s="10" t="s">
        <v>428</v>
      </c>
      <c r="R24" s="17">
        <v>1077035</v>
      </c>
      <c r="S24" s="10" t="s">
        <v>428</v>
      </c>
    </row>
    <row r="25" spans="1:19" ht="15">
      <c r="A25" s="3" t="s">
        <v>15</v>
      </c>
      <c r="B25" s="3" t="s">
        <v>15</v>
      </c>
      <c r="C25" s="3"/>
      <c r="D25" s="17" t="s">
        <v>432</v>
      </c>
      <c r="E25" s="17" t="s">
        <v>432</v>
      </c>
      <c r="F25" s="10" t="s">
        <v>432</v>
      </c>
      <c r="G25" s="17" t="s">
        <v>432</v>
      </c>
      <c r="H25" s="4" t="s">
        <v>432</v>
      </c>
      <c r="I25" s="4" t="s">
        <v>432</v>
      </c>
      <c r="J25" s="17">
        <v>882.43053</v>
      </c>
      <c r="K25" s="17">
        <v>165701.30357999998</v>
      </c>
      <c r="L25" s="5" t="s">
        <v>432</v>
      </c>
      <c r="M25" s="17">
        <v>4468.231900000001</v>
      </c>
      <c r="N25" s="4" t="s">
        <v>432</v>
      </c>
      <c r="O25" s="4" t="s">
        <v>432</v>
      </c>
      <c r="P25" s="17"/>
      <c r="Q25" s="10" t="s">
        <v>432</v>
      </c>
      <c r="R25" s="17" t="s">
        <v>432</v>
      </c>
      <c r="S25" s="10" t="s">
        <v>432</v>
      </c>
    </row>
    <row r="26" spans="1:19" ht="15">
      <c r="A26" s="3" t="s">
        <v>15</v>
      </c>
      <c r="B26" s="3" t="s">
        <v>16</v>
      </c>
      <c r="C26" s="3"/>
      <c r="D26" s="17">
        <v>41000</v>
      </c>
      <c r="E26" s="17">
        <v>446822.1</v>
      </c>
      <c r="F26" s="10" t="s">
        <v>428</v>
      </c>
      <c r="G26" s="17">
        <v>103435.5</v>
      </c>
      <c r="H26" s="10" t="s">
        <v>428</v>
      </c>
      <c r="I26" s="10" t="s">
        <v>428</v>
      </c>
      <c r="J26" s="17">
        <v>602.80479</v>
      </c>
      <c r="K26" s="17">
        <v>123760.47863999999</v>
      </c>
      <c r="L26" s="10" t="s">
        <v>428</v>
      </c>
      <c r="M26" s="17">
        <v>3842.2</v>
      </c>
      <c r="N26" s="10" t="s">
        <v>428</v>
      </c>
      <c r="O26" s="10" t="s">
        <v>428</v>
      </c>
      <c r="P26" s="17">
        <f>'МР Дт'!N14</f>
        <v>76588.0402840614</v>
      </c>
      <c r="Q26" s="10" t="s">
        <v>428</v>
      </c>
      <c r="R26" s="17">
        <v>98543</v>
      </c>
      <c r="S26" s="10" t="s">
        <v>428</v>
      </c>
    </row>
    <row r="27" spans="1:19" ht="15">
      <c r="A27" s="3" t="s">
        <v>15</v>
      </c>
      <c r="B27" s="3" t="s">
        <v>429</v>
      </c>
      <c r="C27" s="3"/>
      <c r="D27" s="17" t="s">
        <v>432</v>
      </c>
      <c r="E27" s="17" t="s">
        <v>432</v>
      </c>
      <c r="F27" s="4" t="s">
        <v>432</v>
      </c>
      <c r="G27" s="17" t="s">
        <v>432</v>
      </c>
      <c r="H27" s="10" t="s">
        <v>428</v>
      </c>
      <c r="I27" s="10" t="s">
        <v>428</v>
      </c>
      <c r="J27" s="17" t="s">
        <v>432</v>
      </c>
      <c r="K27" s="17" t="s">
        <v>432</v>
      </c>
      <c r="L27" s="4" t="s">
        <v>432</v>
      </c>
      <c r="M27" s="17" t="s">
        <v>432</v>
      </c>
      <c r="N27" s="10" t="s">
        <v>428</v>
      </c>
      <c r="O27" s="10" t="s">
        <v>428</v>
      </c>
      <c r="P27" s="17"/>
      <c r="Q27" s="10" t="s">
        <v>432</v>
      </c>
      <c r="R27" s="17" t="s">
        <v>432</v>
      </c>
      <c r="S27" s="10" t="s">
        <v>432</v>
      </c>
    </row>
    <row r="28" spans="1:19" ht="15">
      <c r="A28" s="3" t="s">
        <v>15</v>
      </c>
      <c r="B28" s="3" t="s">
        <v>430</v>
      </c>
      <c r="C28" s="3"/>
      <c r="D28" s="17" t="s">
        <v>432</v>
      </c>
      <c r="E28" s="17" t="s">
        <v>432</v>
      </c>
      <c r="F28" s="4" t="s">
        <v>432</v>
      </c>
      <c r="G28" s="17" t="s">
        <v>432</v>
      </c>
      <c r="H28" s="4" t="s">
        <v>432</v>
      </c>
      <c r="I28" s="4" t="s">
        <v>432</v>
      </c>
      <c r="J28" s="17" t="s">
        <v>432</v>
      </c>
      <c r="K28" s="17" t="s">
        <v>432</v>
      </c>
      <c r="L28" s="4" t="s">
        <v>432</v>
      </c>
      <c r="M28" s="17" t="s">
        <v>432</v>
      </c>
      <c r="N28" s="4" t="s">
        <v>432</v>
      </c>
      <c r="O28" s="4" t="s">
        <v>432</v>
      </c>
      <c r="P28" s="17"/>
      <c r="Q28" s="10" t="s">
        <v>432</v>
      </c>
      <c r="R28" s="17" t="s">
        <v>432</v>
      </c>
      <c r="S28" s="10" t="s">
        <v>432</v>
      </c>
    </row>
    <row r="29" spans="1:19" ht="15">
      <c r="A29" s="3" t="s">
        <v>15</v>
      </c>
      <c r="B29" s="3" t="s">
        <v>17</v>
      </c>
      <c r="C29" s="3"/>
      <c r="D29" s="17">
        <v>17000</v>
      </c>
      <c r="E29" s="17">
        <v>116184.6</v>
      </c>
      <c r="F29" s="10" t="s">
        <v>428</v>
      </c>
      <c r="G29" s="17">
        <v>24400</v>
      </c>
      <c r="H29" s="10" t="s">
        <v>428</v>
      </c>
      <c r="I29" s="10" t="s">
        <v>428</v>
      </c>
      <c r="J29" s="17">
        <v>133.16</v>
      </c>
      <c r="K29" s="17">
        <v>20484.63</v>
      </c>
      <c r="L29" s="10" t="s">
        <v>428</v>
      </c>
      <c r="M29" s="17">
        <v>359.5</v>
      </c>
      <c r="N29" s="10" t="s">
        <v>428</v>
      </c>
      <c r="O29" s="10" t="s">
        <v>428</v>
      </c>
      <c r="P29" s="17">
        <v>27310.785350000002</v>
      </c>
      <c r="Q29" s="10" t="s">
        <v>428</v>
      </c>
      <c r="R29" s="17">
        <v>15455</v>
      </c>
      <c r="S29" s="10" t="s">
        <v>428</v>
      </c>
    </row>
    <row r="30" spans="1:19" ht="15">
      <c r="A30" s="3" t="s">
        <v>15</v>
      </c>
      <c r="B30" s="3" t="s">
        <v>18</v>
      </c>
      <c r="C30" s="3"/>
      <c r="D30" s="17">
        <v>9600</v>
      </c>
      <c r="E30" s="17">
        <v>42148</v>
      </c>
      <c r="F30" s="10" t="s">
        <v>428</v>
      </c>
      <c r="G30" s="17">
        <v>9600</v>
      </c>
      <c r="H30" s="10" t="s">
        <v>428</v>
      </c>
      <c r="I30" s="10" t="s">
        <v>428</v>
      </c>
      <c r="J30" s="17">
        <v>146.46573999999998</v>
      </c>
      <c r="K30" s="17">
        <v>5329.572284999999</v>
      </c>
      <c r="L30" s="10" t="s">
        <v>428</v>
      </c>
      <c r="M30" s="17">
        <v>146.4658</v>
      </c>
      <c r="N30" s="10" t="s">
        <v>428</v>
      </c>
      <c r="O30" s="10" t="s">
        <v>428</v>
      </c>
      <c r="P30" s="17">
        <v>3727.90637</v>
      </c>
      <c r="Q30" s="10" t="s">
        <v>428</v>
      </c>
      <c r="R30" s="17">
        <v>9976</v>
      </c>
      <c r="S30" s="10" t="s">
        <v>428</v>
      </c>
    </row>
    <row r="31" spans="1:19" ht="15">
      <c r="A31" s="3" t="s">
        <v>15</v>
      </c>
      <c r="B31" s="3" t="s">
        <v>431</v>
      </c>
      <c r="C31" s="3"/>
      <c r="D31" s="17" t="s">
        <v>432</v>
      </c>
      <c r="E31" s="17" t="s">
        <v>432</v>
      </c>
      <c r="F31" s="4" t="s">
        <v>432</v>
      </c>
      <c r="G31" s="17" t="s">
        <v>432</v>
      </c>
      <c r="H31" s="4" t="s">
        <v>432</v>
      </c>
      <c r="I31" s="4" t="s">
        <v>432</v>
      </c>
      <c r="J31" s="17" t="s">
        <v>432</v>
      </c>
      <c r="K31" s="17" t="s">
        <v>432</v>
      </c>
      <c r="L31" s="4" t="s">
        <v>432</v>
      </c>
      <c r="M31" s="17" t="s">
        <v>432</v>
      </c>
      <c r="N31" s="4" t="s">
        <v>432</v>
      </c>
      <c r="O31" s="4" t="s">
        <v>432</v>
      </c>
      <c r="P31" s="17">
        <v>0</v>
      </c>
      <c r="Q31" s="10" t="s">
        <v>432</v>
      </c>
      <c r="R31" s="17" t="s">
        <v>432</v>
      </c>
      <c r="S31" s="10" t="s">
        <v>432</v>
      </c>
    </row>
    <row r="32" spans="1:19" ht="15">
      <c r="A32" s="3" t="s">
        <v>15</v>
      </c>
      <c r="B32" s="3" t="s">
        <v>19</v>
      </c>
      <c r="C32" s="3"/>
      <c r="D32" s="17">
        <v>0</v>
      </c>
      <c r="E32" s="17">
        <v>26202</v>
      </c>
      <c r="F32" s="10" t="s">
        <v>428</v>
      </c>
      <c r="G32" s="17">
        <v>0</v>
      </c>
      <c r="H32" s="10" t="s">
        <v>428</v>
      </c>
      <c r="I32" s="10" t="s">
        <v>428</v>
      </c>
      <c r="J32" s="17">
        <v>0</v>
      </c>
      <c r="K32" s="17">
        <v>6063.960419999999</v>
      </c>
      <c r="L32" s="10" t="s">
        <v>428</v>
      </c>
      <c r="M32" s="17">
        <v>0</v>
      </c>
      <c r="N32" s="10" t="s">
        <v>428</v>
      </c>
      <c r="O32" s="10" t="s">
        <v>428</v>
      </c>
      <c r="P32" s="17">
        <v>3845.25991</v>
      </c>
      <c r="Q32" s="10" t="s">
        <v>428</v>
      </c>
      <c r="R32" s="17">
        <v>10246</v>
      </c>
      <c r="S32" s="10" t="s">
        <v>428</v>
      </c>
    </row>
    <row r="33" spans="1:19" ht="15">
      <c r="A33" s="3" t="s">
        <v>15</v>
      </c>
      <c r="B33" s="3" t="s">
        <v>20</v>
      </c>
      <c r="C33" s="3"/>
      <c r="D33" s="17">
        <v>0</v>
      </c>
      <c r="E33" s="17">
        <v>13200</v>
      </c>
      <c r="F33" s="10" t="s">
        <v>428</v>
      </c>
      <c r="G33" s="17">
        <v>4000</v>
      </c>
      <c r="H33" s="10" t="s">
        <v>428</v>
      </c>
      <c r="I33" s="10" t="s">
        <v>428</v>
      </c>
      <c r="J33" s="17">
        <v>72.49315</v>
      </c>
      <c r="K33" s="17">
        <v>3064.02</v>
      </c>
      <c r="L33" s="10" t="s">
        <v>428</v>
      </c>
      <c r="M33" s="17">
        <v>75.7</v>
      </c>
      <c r="N33" s="10" t="s">
        <v>428</v>
      </c>
      <c r="O33" s="10" t="s">
        <v>428</v>
      </c>
      <c r="P33" s="17">
        <v>2417.57653</v>
      </c>
      <c r="Q33" s="10" t="s">
        <v>428</v>
      </c>
      <c r="R33" s="17">
        <v>4372</v>
      </c>
      <c r="S33" s="10" t="s">
        <v>428</v>
      </c>
    </row>
    <row r="34" spans="1:19" ht="15">
      <c r="A34" s="3" t="s">
        <v>15</v>
      </c>
      <c r="B34" s="3" t="s">
        <v>21</v>
      </c>
      <c r="C34" s="3"/>
      <c r="D34" s="17">
        <v>650</v>
      </c>
      <c r="E34" s="17">
        <v>8140.999999999998</v>
      </c>
      <c r="F34" s="10" t="s">
        <v>428</v>
      </c>
      <c r="G34" s="17">
        <v>800</v>
      </c>
      <c r="H34" s="10" t="s">
        <v>428</v>
      </c>
      <c r="I34" s="10" t="s">
        <v>428</v>
      </c>
      <c r="J34" s="17">
        <v>12.20548</v>
      </c>
      <c r="K34" s="17">
        <v>2614.4450849999994</v>
      </c>
      <c r="L34" s="10" t="s">
        <v>428</v>
      </c>
      <c r="M34" s="17">
        <v>35</v>
      </c>
      <c r="N34" s="10" t="s">
        <v>428</v>
      </c>
      <c r="O34" s="10" t="s">
        <v>428</v>
      </c>
      <c r="P34" s="17">
        <v>2263.9280099999996</v>
      </c>
      <c r="Q34" s="10" t="s">
        <v>428</v>
      </c>
      <c r="R34" s="17">
        <v>4075</v>
      </c>
      <c r="S34" s="10" t="s">
        <v>428</v>
      </c>
    </row>
    <row r="35" spans="1:19" ht="15">
      <c r="A35" s="3" t="s">
        <v>15</v>
      </c>
      <c r="B35" s="3" t="s">
        <v>22</v>
      </c>
      <c r="C35" s="3"/>
      <c r="D35" s="17">
        <v>0</v>
      </c>
      <c r="E35" s="17">
        <v>1714.0395</v>
      </c>
      <c r="F35" s="10" t="s">
        <v>428</v>
      </c>
      <c r="G35" s="17">
        <v>0</v>
      </c>
      <c r="H35" s="10" t="s">
        <v>428</v>
      </c>
      <c r="I35" s="10" t="s">
        <v>428</v>
      </c>
      <c r="J35" s="17">
        <v>0</v>
      </c>
      <c r="K35" s="17">
        <v>1879.7221499999998</v>
      </c>
      <c r="L35" s="10" t="s">
        <v>428</v>
      </c>
      <c r="M35" s="17">
        <v>0</v>
      </c>
      <c r="N35" s="10" t="s">
        <v>428</v>
      </c>
      <c r="O35" s="10" t="s">
        <v>428</v>
      </c>
      <c r="P35" s="17">
        <v>733.89205</v>
      </c>
      <c r="Q35" s="10" t="s">
        <v>428</v>
      </c>
      <c r="R35" s="17">
        <v>3299</v>
      </c>
      <c r="S35" s="10" t="s">
        <v>428</v>
      </c>
    </row>
    <row r="36" spans="1:19" ht="15">
      <c r="A36" s="3" t="s">
        <v>15</v>
      </c>
      <c r="B36" s="3" t="s">
        <v>23</v>
      </c>
      <c r="C36" s="3"/>
      <c r="D36" s="17">
        <v>250</v>
      </c>
      <c r="E36" s="17">
        <v>2441.0000000000005</v>
      </c>
      <c r="F36" s="10" t="s">
        <v>428</v>
      </c>
      <c r="G36" s="17">
        <v>250</v>
      </c>
      <c r="H36" s="10" t="s">
        <v>428</v>
      </c>
      <c r="I36" s="10" t="s">
        <v>428</v>
      </c>
      <c r="J36" s="17">
        <v>3.8142</v>
      </c>
      <c r="K36" s="17">
        <v>745.995</v>
      </c>
      <c r="L36" s="10" t="s">
        <v>428</v>
      </c>
      <c r="M36" s="17">
        <v>9.366100000000001</v>
      </c>
      <c r="N36" s="10" t="s">
        <v>428</v>
      </c>
      <c r="O36" s="10" t="s">
        <v>428</v>
      </c>
      <c r="P36" s="17">
        <v>258.76558</v>
      </c>
      <c r="Q36" s="10" t="s">
        <v>428</v>
      </c>
      <c r="R36" s="17">
        <v>2912</v>
      </c>
      <c r="S36" s="10" t="s">
        <v>428</v>
      </c>
    </row>
    <row r="37" spans="1:19" ht="15">
      <c r="A37" s="3" t="s">
        <v>15</v>
      </c>
      <c r="B37" s="3" t="s">
        <v>24</v>
      </c>
      <c r="C37" s="3"/>
      <c r="D37" s="17">
        <v>0</v>
      </c>
      <c r="E37" s="17">
        <v>5675</v>
      </c>
      <c r="F37" s="10" t="s">
        <v>428</v>
      </c>
      <c r="G37" s="17">
        <v>0</v>
      </c>
      <c r="H37" s="10" t="s">
        <v>428</v>
      </c>
      <c r="I37" s="10" t="s">
        <v>428</v>
      </c>
      <c r="J37" s="17">
        <v>0</v>
      </c>
      <c r="K37" s="17">
        <v>1758.48</v>
      </c>
      <c r="L37" s="10" t="s">
        <v>428</v>
      </c>
      <c r="M37" s="17">
        <v>0</v>
      </c>
      <c r="N37" s="10" t="s">
        <v>428</v>
      </c>
      <c r="O37" s="10" t="s">
        <v>428</v>
      </c>
      <c r="P37" s="17">
        <v>1969.68008</v>
      </c>
      <c r="Q37" s="10" t="s">
        <v>428</v>
      </c>
      <c r="R37" s="17">
        <v>3105</v>
      </c>
      <c r="S37" s="10" t="s">
        <v>428</v>
      </c>
    </row>
    <row r="38" spans="1:19" ht="15">
      <c r="A38" s="3" t="s">
        <v>25</v>
      </c>
      <c r="B38" s="3" t="s">
        <v>25</v>
      </c>
      <c r="C38" s="3"/>
      <c r="D38" s="17" t="s">
        <v>432</v>
      </c>
      <c r="E38" s="17" t="s">
        <v>432</v>
      </c>
      <c r="F38" s="10" t="s">
        <v>432</v>
      </c>
      <c r="G38" s="17" t="s">
        <v>432</v>
      </c>
      <c r="H38" s="4" t="s">
        <v>432</v>
      </c>
      <c r="I38" s="4" t="s">
        <v>432</v>
      </c>
      <c r="J38" s="17" t="s">
        <v>432</v>
      </c>
      <c r="K38" s="17" t="s">
        <v>432</v>
      </c>
      <c r="L38" s="4" t="s">
        <v>432</v>
      </c>
      <c r="M38" s="17" t="s">
        <v>432</v>
      </c>
      <c r="N38" s="4" t="s">
        <v>432</v>
      </c>
      <c r="O38" s="4" t="s">
        <v>432</v>
      </c>
      <c r="P38" s="17">
        <v>0</v>
      </c>
      <c r="Q38" s="10" t="s">
        <v>432</v>
      </c>
      <c r="R38" s="17" t="s">
        <v>432</v>
      </c>
      <c r="S38" s="10" t="s">
        <v>432</v>
      </c>
    </row>
    <row r="39" spans="1:19" ht="15">
      <c r="A39" s="3" t="s">
        <v>25</v>
      </c>
      <c r="B39" s="3" t="s">
        <v>16</v>
      </c>
      <c r="C39" s="3"/>
      <c r="D39" s="17">
        <v>0</v>
      </c>
      <c r="E39" s="17">
        <v>234958.29369999998</v>
      </c>
      <c r="F39" s="10" t="s">
        <v>428</v>
      </c>
      <c r="G39" s="17">
        <v>12000</v>
      </c>
      <c r="H39" s="10" t="s">
        <v>428</v>
      </c>
      <c r="I39" s="10" t="s">
        <v>428</v>
      </c>
      <c r="J39" s="17">
        <v>0</v>
      </c>
      <c r="K39" s="17">
        <v>95859.64468049999</v>
      </c>
      <c r="L39" s="10" t="s">
        <v>428</v>
      </c>
      <c r="M39" s="17">
        <v>374.3</v>
      </c>
      <c r="N39" s="10" t="s">
        <v>428</v>
      </c>
      <c r="O39" s="10" t="s">
        <v>428</v>
      </c>
      <c r="P39" s="17">
        <f>'МР Дт'!N15</f>
        <v>83734.67858166923</v>
      </c>
      <c r="Q39" s="10" t="s">
        <v>428</v>
      </c>
      <c r="R39" s="17">
        <v>105112</v>
      </c>
      <c r="S39" s="10" t="s">
        <v>428</v>
      </c>
    </row>
    <row r="40" spans="1:19" ht="15">
      <c r="A40" s="3" t="s">
        <v>25</v>
      </c>
      <c r="B40" s="3" t="s">
        <v>429</v>
      </c>
      <c r="C40" s="3"/>
      <c r="D40" s="17" t="s">
        <v>432</v>
      </c>
      <c r="E40" s="17" t="s">
        <v>432</v>
      </c>
      <c r="F40" s="4" t="s">
        <v>432</v>
      </c>
      <c r="G40" s="17" t="s">
        <v>432</v>
      </c>
      <c r="H40" s="4" t="s">
        <v>432</v>
      </c>
      <c r="I40" s="4" t="s">
        <v>432</v>
      </c>
      <c r="J40" s="17" t="s">
        <v>432</v>
      </c>
      <c r="K40" s="17" t="s">
        <v>432</v>
      </c>
      <c r="L40" s="4" t="s">
        <v>432</v>
      </c>
      <c r="M40" s="17" t="s">
        <v>432</v>
      </c>
      <c r="N40" s="4" t="s">
        <v>432</v>
      </c>
      <c r="O40" s="4" t="s">
        <v>432</v>
      </c>
      <c r="P40" s="17">
        <v>0</v>
      </c>
      <c r="Q40" s="10" t="s">
        <v>432</v>
      </c>
      <c r="R40" s="17" t="s">
        <v>432</v>
      </c>
      <c r="S40" s="10" t="s">
        <v>432</v>
      </c>
    </row>
    <row r="41" spans="1:19" ht="15">
      <c r="A41" s="3" t="s">
        <v>25</v>
      </c>
      <c r="B41" s="3" t="s">
        <v>430</v>
      </c>
      <c r="C41" s="3"/>
      <c r="D41" s="17" t="s">
        <v>432</v>
      </c>
      <c r="E41" s="17" t="s">
        <v>432</v>
      </c>
      <c r="F41" s="4" t="s">
        <v>432</v>
      </c>
      <c r="G41" s="17" t="s">
        <v>432</v>
      </c>
      <c r="H41" s="4" t="s">
        <v>432</v>
      </c>
      <c r="I41" s="4" t="s">
        <v>432</v>
      </c>
      <c r="J41" s="17" t="s">
        <v>432</v>
      </c>
      <c r="K41" s="17" t="s">
        <v>432</v>
      </c>
      <c r="L41" s="4" t="s">
        <v>432</v>
      </c>
      <c r="M41" s="17" t="s">
        <v>432</v>
      </c>
      <c r="N41" s="4" t="s">
        <v>432</v>
      </c>
      <c r="O41" s="4" t="s">
        <v>432</v>
      </c>
      <c r="P41" s="17">
        <v>0</v>
      </c>
      <c r="Q41" s="10" t="s">
        <v>432</v>
      </c>
      <c r="R41" s="17" t="s">
        <v>432</v>
      </c>
      <c r="S41" s="10" t="s">
        <v>432</v>
      </c>
    </row>
    <row r="42" spans="1:19" ht="15">
      <c r="A42" s="3" t="s">
        <v>25</v>
      </c>
      <c r="B42" s="3" t="s">
        <v>26</v>
      </c>
      <c r="C42" s="3"/>
      <c r="D42" s="17">
        <v>10600</v>
      </c>
      <c r="E42" s="17">
        <v>108350</v>
      </c>
      <c r="F42" s="10" t="s">
        <v>428</v>
      </c>
      <c r="G42" s="17">
        <v>23200</v>
      </c>
      <c r="H42" s="10" t="s">
        <v>428</v>
      </c>
      <c r="I42" s="10" t="s">
        <v>428</v>
      </c>
      <c r="J42" s="17">
        <v>389.07398</v>
      </c>
      <c r="K42" s="17">
        <v>19913.630283</v>
      </c>
      <c r="L42" s="10" t="s">
        <v>428</v>
      </c>
      <c r="M42" s="17">
        <v>1450</v>
      </c>
      <c r="N42" s="10" t="s">
        <v>428</v>
      </c>
      <c r="O42" s="10" t="s">
        <v>428</v>
      </c>
      <c r="P42" s="17">
        <v>13469.280279999999</v>
      </c>
      <c r="Q42" s="10" t="s">
        <v>428</v>
      </c>
      <c r="R42" s="17">
        <v>17205</v>
      </c>
      <c r="S42" s="10" t="s">
        <v>428</v>
      </c>
    </row>
    <row r="43" spans="1:19" ht="15">
      <c r="A43" s="3" t="s">
        <v>25</v>
      </c>
      <c r="B43" s="3" t="s">
        <v>27</v>
      </c>
      <c r="C43" s="3"/>
      <c r="D43" s="17">
        <v>4700</v>
      </c>
      <c r="E43" s="17">
        <v>11842</v>
      </c>
      <c r="F43" s="10" t="s">
        <v>428</v>
      </c>
      <c r="G43" s="17">
        <v>4700</v>
      </c>
      <c r="H43" s="10" t="s">
        <v>428</v>
      </c>
      <c r="I43" s="10" t="s">
        <v>428</v>
      </c>
      <c r="J43" s="17">
        <v>71.70718</v>
      </c>
      <c r="K43" s="17">
        <v>4253.905972499999</v>
      </c>
      <c r="L43" s="10" t="s">
        <v>428</v>
      </c>
      <c r="M43" s="17">
        <v>300</v>
      </c>
      <c r="N43" s="10" t="s">
        <v>428</v>
      </c>
      <c r="O43" s="10" t="s">
        <v>428</v>
      </c>
      <c r="P43" s="17">
        <v>7032.07868</v>
      </c>
      <c r="Q43" s="10" t="s">
        <v>428</v>
      </c>
      <c r="R43" s="17">
        <v>4968</v>
      </c>
      <c r="S43" s="10" t="s">
        <v>428</v>
      </c>
    </row>
    <row r="44" spans="1:19" ht="15">
      <c r="A44" s="3" t="s">
        <v>25</v>
      </c>
      <c r="B44" s="3" t="s">
        <v>28</v>
      </c>
      <c r="C44" s="3"/>
      <c r="D44" s="17">
        <v>1044.75</v>
      </c>
      <c r="E44" s="17">
        <v>35150</v>
      </c>
      <c r="F44" s="10" t="s">
        <v>428</v>
      </c>
      <c r="G44" s="17">
        <v>2500</v>
      </c>
      <c r="H44" s="10" t="s">
        <v>428</v>
      </c>
      <c r="I44" s="10" t="s">
        <v>428</v>
      </c>
      <c r="J44" s="17">
        <v>45.454339999999995</v>
      </c>
      <c r="K44" s="17">
        <v>7521.047038500001</v>
      </c>
      <c r="L44" s="10" t="s">
        <v>428</v>
      </c>
      <c r="M44" s="17">
        <v>322.5</v>
      </c>
      <c r="N44" s="10" t="s">
        <v>428</v>
      </c>
      <c r="O44" s="10" t="s">
        <v>428</v>
      </c>
      <c r="P44" s="17">
        <v>5698.88001</v>
      </c>
      <c r="Q44" s="10" t="s">
        <v>428</v>
      </c>
      <c r="R44" s="17">
        <v>10786</v>
      </c>
      <c r="S44" s="10" t="s">
        <v>428</v>
      </c>
    </row>
    <row r="45" spans="1:19" ht="15">
      <c r="A45" s="3" t="s">
        <v>25</v>
      </c>
      <c r="B45" s="3" t="s">
        <v>431</v>
      </c>
      <c r="C45" s="3"/>
      <c r="D45" s="17" t="s">
        <v>432</v>
      </c>
      <c r="E45" s="17" t="s">
        <v>432</v>
      </c>
      <c r="F45" s="4" t="s">
        <v>432</v>
      </c>
      <c r="G45" s="17" t="s">
        <v>432</v>
      </c>
      <c r="H45" s="4" t="s">
        <v>432</v>
      </c>
      <c r="I45" s="4" t="s">
        <v>432</v>
      </c>
      <c r="J45" s="17" t="s">
        <v>432</v>
      </c>
      <c r="K45" s="17" t="s">
        <v>432</v>
      </c>
      <c r="L45" s="4" t="s">
        <v>432</v>
      </c>
      <c r="M45" s="17" t="s">
        <v>432</v>
      </c>
      <c r="N45" s="4" t="s">
        <v>432</v>
      </c>
      <c r="O45" s="4" t="s">
        <v>432</v>
      </c>
      <c r="P45" s="17">
        <v>0</v>
      </c>
      <c r="Q45" s="10" t="s">
        <v>432</v>
      </c>
      <c r="R45" s="17" t="s">
        <v>432</v>
      </c>
      <c r="S45" s="10" t="s">
        <v>432</v>
      </c>
    </row>
    <row r="46" spans="1:19" ht="15">
      <c r="A46" s="3" t="s">
        <v>25</v>
      </c>
      <c r="B46" s="3" t="s">
        <v>29</v>
      </c>
      <c r="C46" s="3"/>
      <c r="D46" s="17">
        <v>0</v>
      </c>
      <c r="E46" s="17">
        <v>1691.999999999999</v>
      </c>
      <c r="F46" s="10" t="s">
        <v>428</v>
      </c>
      <c r="G46" s="17">
        <v>0</v>
      </c>
      <c r="H46" s="10" t="s">
        <v>428</v>
      </c>
      <c r="I46" s="10" t="s">
        <v>428</v>
      </c>
      <c r="J46" s="17">
        <v>0</v>
      </c>
      <c r="K46" s="17">
        <v>2746.0600109999996</v>
      </c>
      <c r="L46" s="10" t="s">
        <v>428</v>
      </c>
      <c r="M46" s="17">
        <v>0</v>
      </c>
      <c r="N46" s="10" t="s">
        <v>428</v>
      </c>
      <c r="O46" s="10" t="s">
        <v>428</v>
      </c>
      <c r="P46" s="17">
        <v>9145.52555</v>
      </c>
      <c r="Q46" s="10" t="s">
        <v>428</v>
      </c>
      <c r="R46" s="17">
        <v>3299</v>
      </c>
      <c r="S46" s="10" t="s">
        <v>428</v>
      </c>
    </row>
    <row r="47" spans="1:19" ht="15">
      <c r="A47" s="3" t="s">
        <v>25</v>
      </c>
      <c r="B47" s="3" t="s">
        <v>30</v>
      </c>
      <c r="C47" s="3"/>
      <c r="D47" s="17">
        <v>0</v>
      </c>
      <c r="E47" s="17">
        <v>4350.8</v>
      </c>
      <c r="F47" s="10" t="s">
        <v>428</v>
      </c>
      <c r="G47" s="17">
        <v>0</v>
      </c>
      <c r="H47" s="10" t="s">
        <v>428</v>
      </c>
      <c r="I47" s="10" t="s">
        <v>428</v>
      </c>
      <c r="J47" s="17">
        <v>0</v>
      </c>
      <c r="K47" s="17">
        <v>2679.834027</v>
      </c>
      <c r="L47" s="10" t="s">
        <v>428</v>
      </c>
      <c r="M47" s="17">
        <v>0</v>
      </c>
      <c r="N47" s="10" t="s">
        <v>428</v>
      </c>
      <c r="O47" s="10" t="s">
        <v>428</v>
      </c>
      <c r="P47" s="17">
        <v>3476.4785699999998</v>
      </c>
      <c r="Q47" s="10" t="s">
        <v>428</v>
      </c>
      <c r="R47" s="17">
        <v>4770</v>
      </c>
      <c r="S47" s="10" t="s">
        <v>428</v>
      </c>
    </row>
    <row r="48" spans="1:19" ht="15">
      <c r="A48" s="3" t="s">
        <v>25</v>
      </c>
      <c r="B48" s="3" t="s">
        <v>31</v>
      </c>
      <c r="C48" s="3"/>
      <c r="D48" s="17">
        <v>0</v>
      </c>
      <c r="E48" s="17">
        <v>943.5</v>
      </c>
      <c r="F48" s="10" t="s">
        <v>428</v>
      </c>
      <c r="G48" s="17">
        <v>0</v>
      </c>
      <c r="H48" s="10" t="s">
        <v>428</v>
      </c>
      <c r="I48" s="10" t="s">
        <v>428</v>
      </c>
      <c r="J48" s="17">
        <v>0</v>
      </c>
      <c r="K48" s="17">
        <v>1518.607881</v>
      </c>
      <c r="L48" s="10" t="s">
        <v>428</v>
      </c>
      <c r="M48" s="17">
        <v>0</v>
      </c>
      <c r="N48" s="10" t="s">
        <v>428</v>
      </c>
      <c r="O48" s="10" t="s">
        <v>428</v>
      </c>
      <c r="P48" s="17">
        <v>2845.64326</v>
      </c>
      <c r="Q48" s="10" t="s">
        <v>428</v>
      </c>
      <c r="R48" s="17">
        <v>3493</v>
      </c>
      <c r="S48" s="10" t="s">
        <v>428</v>
      </c>
    </row>
    <row r="49" spans="1:19" ht="15">
      <c r="A49" s="3" t="s">
        <v>25</v>
      </c>
      <c r="B49" s="3" t="s">
        <v>32</v>
      </c>
      <c r="C49" s="3"/>
      <c r="D49" s="17">
        <v>0</v>
      </c>
      <c r="E49" s="17">
        <v>3338</v>
      </c>
      <c r="F49" s="10" t="s">
        <v>428</v>
      </c>
      <c r="G49" s="17">
        <v>0</v>
      </c>
      <c r="H49" s="10" t="s">
        <v>428</v>
      </c>
      <c r="I49" s="10" t="s">
        <v>428</v>
      </c>
      <c r="J49" s="17">
        <v>0</v>
      </c>
      <c r="K49" s="17">
        <v>884.4484605</v>
      </c>
      <c r="L49" s="10" t="s">
        <v>428</v>
      </c>
      <c r="M49" s="17">
        <v>0</v>
      </c>
      <c r="N49" s="10" t="s">
        <v>428</v>
      </c>
      <c r="O49" s="10" t="s">
        <v>428</v>
      </c>
      <c r="P49" s="17">
        <v>2177.0039699999998</v>
      </c>
      <c r="Q49" s="10" t="s">
        <v>428</v>
      </c>
      <c r="R49" s="17">
        <v>2717</v>
      </c>
      <c r="S49" s="10" t="s">
        <v>428</v>
      </c>
    </row>
    <row r="50" spans="1:19" ht="15">
      <c r="A50" s="3" t="s">
        <v>25</v>
      </c>
      <c r="B50" s="3" t="s">
        <v>33</v>
      </c>
      <c r="C50" s="3"/>
      <c r="D50" s="17">
        <v>0</v>
      </c>
      <c r="E50" s="17">
        <v>1391</v>
      </c>
      <c r="F50" s="10" t="s">
        <v>428</v>
      </c>
      <c r="G50" s="17">
        <v>0</v>
      </c>
      <c r="H50" s="10" t="s">
        <v>428</v>
      </c>
      <c r="I50" s="10" t="s">
        <v>428</v>
      </c>
      <c r="J50" s="17">
        <v>0</v>
      </c>
      <c r="K50" s="17">
        <v>822.3145185</v>
      </c>
      <c r="L50" s="10" t="s">
        <v>428</v>
      </c>
      <c r="M50" s="17">
        <v>0</v>
      </c>
      <c r="N50" s="10" t="s">
        <v>428</v>
      </c>
      <c r="O50" s="10" t="s">
        <v>428</v>
      </c>
      <c r="P50" s="17">
        <v>1122.9885800000002</v>
      </c>
      <c r="Q50" s="10" t="s">
        <v>428</v>
      </c>
      <c r="R50" s="17">
        <v>2717</v>
      </c>
      <c r="S50" s="10" t="s">
        <v>428</v>
      </c>
    </row>
    <row r="51" spans="1:19" ht="15">
      <c r="A51" s="3" t="s">
        <v>25</v>
      </c>
      <c r="B51" s="3" t="s">
        <v>34</v>
      </c>
      <c r="C51" s="3"/>
      <c r="D51" s="17">
        <v>0</v>
      </c>
      <c r="E51" s="17">
        <v>869.5</v>
      </c>
      <c r="F51" s="10" t="s">
        <v>428</v>
      </c>
      <c r="G51" s="17">
        <v>0</v>
      </c>
      <c r="H51" s="10" t="s">
        <v>428</v>
      </c>
      <c r="I51" s="10" t="s">
        <v>428</v>
      </c>
      <c r="J51" s="17">
        <v>0</v>
      </c>
      <c r="K51" s="17">
        <v>1656.7920434999999</v>
      </c>
      <c r="L51" s="10" t="s">
        <v>428</v>
      </c>
      <c r="M51" s="17">
        <v>0</v>
      </c>
      <c r="N51" s="10" t="s">
        <v>428</v>
      </c>
      <c r="O51" s="10" t="s">
        <v>428</v>
      </c>
      <c r="P51" s="17">
        <v>1331.01752</v>
      </c>
      <c r="Q51" s="10" t="s">
        <v>428</v>
      </c>
      <c r="R51" s="17">
        <v>3687</v>
      </c>
      <c r="S51" s="10" t="s">
        <v>428</v>
      </c>
    </row>
    <row r="52" spans="1:19" ht="15">
      <c r="A52" s="3" t="s">
        <v>25</v>
      </c>
      <c r="B52" s="3" t="s">
        <v>35</v>
      </c>
      <c r="C52" s="3"/>
      <c r="D52" s="17">
        <v>0</v>
      </c>
      <c r="E52" s="17">
        <v>252.5</v>
      </c>
      <c r="F52" s="10" t="s">
        <v>428</v>
      </c>
      <c r="G52" s="17">
        <v>0</v>
      </c>
      <c r="H52" s="10" t="s">
        <v>428</v>
      </c>
      <c r="I52" s="10" t="s">
        <v>428</v>
      </c>
      <c r="J52" s="17">
        <v>0</v>
      </c>
      <c r="K52" s="17">
        <v>423.21</v>
      </c>
      <c r="L52" s="10" t="s">
        <v>428</v>
      </c>
      <c r="M52" s="17">
        <v>0</v>
      </c>
      <c r="N52" s="10" t="s">
        <v>428</v>
      </c>
      <c r="O52" s="10" t="s">
        <v>428</v>
      </c>
      <c r="P52" s="17">
        <v>86.13416000000001</v>
      </c>
      <c r="Q52" s="10" t="s">
        <v>428</v>
      </c>
      <c r="R52" s="17">
        <v>2717</v>
      </c>
      <c r="S52" s="10" t="s">
        <v>428</v>
      </c>
    </row>
    <row r="53" spans="1:19" ht="15">
      <c r="A53" s="3" t="s">
        <v>25</v>
      </c>
      <c r="B53" s="3" t="s">
        <v>36</v>
      </c>
      <c r="C53" s="3"/>
      <c r="D53" s="17">
        <v>0</v>
      </c>
      <c r="E53" s="17">
        <v>1183.5</v>
      </c>
      <c r="F53" s="10" t="s">
        <v>428</v>
      </c>
      <c r="G53" s="17">
        <v>0</v>
      </c>
      <c r="H53" s="10" t="s">
        <v>428</v>
      </c>
      <c r="I53" s="10" t="s">
        <v>428</v>
      </c>
      <c r="J53" s="17">
        <v>0</v>
      </c>
      <c r="K53" s="17">
        <v>2023.9382759999999</v>
      </c>
      <c r="L53" s="10" t="s">
        <v>428</v>
      </c>
      <c r="M53" s="17">
        <v>0</v>
      </c>
      <c r="N53" s="10" t="s">
        <v>428</v>
      </c>
      <c r="O53" s="10" t="s">
        <v>428</v>
      </c>
      <c r="P53" s="17">
        <v>1348.0913899999998</v>
      </c>
      <c r="Q53" s="10" t="s">
        <v>428</v>
      </c>
      <c r="R53" s="17">
        <v>4075</v>
      </c>
      <c r="S53" s="10" t="s">
        <v>428</v>
      </c>
    </row>
    <row r="54" spans="1:19" ht="15">
      <c r="A54" s="3" t="s">
        <v>25</v>
      </c>
      <c r="B54" s="3" t="s">
        <v>37</v>
      </c>
      <c r="C54" s="3"/>
      <c r="D54" s="17">
        <v>0</v>
      </c>
      <c r="E54" s="17">
        <v>900</v>
      </c>
      <c r="F54" s="10" t="s">
        <v>428</v>
      </c>
      <c r="G54" s="17">
        <v>0</v>
      </c>
      <c r="H54" s="10" t="s">
        <v>428</v>
      </c>
      <c r="I54" s="10" t="s">
        <v>428</v>
      </c>
      <c r="J54" s="17">
        <v>0</v>
      </c>
      <c r="K54" s="17">
        <v>2063.310432</v>
      </c>
      <c r="L54" s="10" t="s">
        <v>428</v>
      </c>
      <c r="M54" s="17">
        <v>0</v>
      </c>
      <c r="N54" s="10" t="s">
        <v>428</v>
      </c>
      <c r="O54" s="10" t="s">
        <v>428</v>
      </c>
      <c r="P54" s="17">
        <v>1559.23125</v>
      </c>
      <c r="Q54" s="10" t="s">
        <v>428</v>
      </c>
      <c r="R54" s="17">
        <v>3493</v>
      </c>
      <c r="S54" s="10" t="s">
        <v>428</v>
      </c>
    </row>
    <row r="55" spans="1:19" ht="15">
      <c r="A55" s="3" t="s">
        <v>38</v>
      </c>
      <c r="B55" s="3" t="s">
        <v>38</v>
      </c>
      <c r="C55" s="3"/>
      <c r="D55" s="17" t="s">
        <v>432</v>
      </c>
      <c r="E55" s="17" t="s">
        <v>432</v>
      </c>
      <c r="F55" s="4" t="s">
        <v>432</v>
      </c>
      <c r="G55" s="17" t="s">
        <v>432</v>
      </c>
      <c r="H55" s="4" t="s">
        <v>432</v>
      </c>
      <c r="I55" s="4" t="s">
        <v>432</v>
      </c>
      <c r="J55" s="17" t="s">
        <v>432</v>
      </c>
      <c r="K55" s="17" t="s">
        <v>432</v>
      </c>
      <c r="L55" s="4" t="s">
        <v>432</v>
      </c>
      <c r="M55" s="17" t="s">
        <v>432</v>
      </c>
      <c r="N55" s="4" t="s">
        <v>432</v>
      </c>
      <c r="O55" s="4" t="s">
        <v>432</v>
      </c>
      <c r="P55" s="17">
        <v>0</v>
      </c>
      <c r="Q55" s="10" t="s">
        <v>432</v>
      </c>
      <c r="R55" s="17" t="s">
        <v>432</v>
      </c>
      <c r="S55" s="10" t="s">
        <v>432</v>
      </c>
    </row>
    <row r="56" spans="1:19" ht="15">
      <c r="A56" s="3" t="s">
        <v>38</v>
      </c>
      <c r="B56" s="3" t="s">
        <v>16</v>
      </c>
      <c r="C56" s="3"/>
      <c r="D56" s="17">
        <v>38900</v>
      </c>
      <c r="E56" s="17">
        <v>165449.98213</v>
      </c>
      <c r="F56" s="10" t="s">
        <v>428</v>
      </c>
      <c r="G56" s="17">
        <v>69500</v>
      </c>
      <c r="H56" s="10" t="s">
        <v>428</v>
      </c>
      <c r="I56" s="10" t="s">
        <v>428</v>
      </c>
      <c r="J56" s="17">
        <v>719.07585</v>
      </c>
      <c r="K56" s="17">
        <v>37131.859176</v>
      </c>
      <c r="L56" s="10" t="s">
        <v>428</v>
      </c>
      <c r="M56" s="17">
        <v>2800</v>
      </c>
      <c r="N56" s="10" t="s">
        <v>428</v>
      </c>
      <c r="O56" s="10" t="s">
        <v>428</v>
      </c>
      <c r="P56" s="17">
        <f>'МР Дт'!N16</f>
        <v>37479.08491382394</v>
      </c>
      <c r="Q56" s="10" t="s">
        <v>428</v>
      </c>
      <c r="R56" s="17">
        <v>36992</v>
      </c>
      <c r="S56" s="10" t="s">
        <v>428</v>
      </c>
    </row>
    <row r="57" spans="1:19" ht="15">
      <c r="A57" s="3" t="s">
        <v>38</v>
      </c>
      <c r="B57" s="3" t="s">
        <v>429</v>
      </c>
      <c r="C57" s="3"/>
      <c r="D57" s="17" t="s">
        <v>432</v>
      </c>
      <c r="E57" s="17" t="s">
        <v>432</v>
      </c>
      <c r="F57" s="4" t="s">
        <v>432</v>
      </c>
      <c r="G57" s="17" t="s">
        <v>432</v>
      </c>
      <c r="H57" s="4" t="s">
        <v>432</v>
      </c>
      <c r="I57" s="4" t="s">
        <v>432</v>
      </c>
      <c r="J57" s="17" t="s">
        <v>432</v>
      </c>
      <c r="K57" s="17" t="s">
        <v>432</v>
      </c>
      <c r="L57" s="4" t="s">
        <v>432</v>
      </c>
      <c r="M57" s="17" t="s">
        <v>432</v>
      </c>
      <c r="N57" s="4" t="s">
        <v>432</v>
      </c>
      <c r="O57" s="4" t="s">
        <v>432</v>
      </c>
      <c r="P57" s="17">
        <v>0</v>
      </c>
      <c r="Q57" s="10" t="s">
        <v>432</v>
      </c>
      <c r="R57" s="17" t="s">
        <v>432</v>
      </c>
      <c r="S57" s="10" t="s">
        <v>432</v>
      </c>
    </row>
    <row r="58" spans="1:19" ht="15">
      <c r="A58" s="3" t="s">
        <v>38</v>
      </c>
      <c r="B58" s="3" t="s">
        <v>431</v>
      </c>
      <c r="C58" s="3"/>
      <c r="D58" s="17" t="s">
        <v>432</v>
      </c>
      <c r="E58" s="17" t="s">
        <v>432</v>
      </c>
      <c r="F58" s="4" t="s">
        <v>432</v>
      </c>
      <c r="G58" s="17" t="s">
        <v>432</v>
      </c>
      <c r="H58" s="4" t="s">
        <v>432</v>
      </c>
      <c r="I58" s="4" t="s">
        <v>432</v>
      </c>
      <c r="J58" s="17" t="s">
        <v>432</v>
      </c>
      <c r="K58" s="17" t="s">
        <v>432</v>
      </c>
      <c r="L58" s="4" t="s">
        <v>432</v>
      </c>
      <c r="M58" s="17" t="s">
        <v>432</v>
      </c>
      <c r="N58" s="4" t="s">
        <v>432</v>
      </c>
      <c r="O58" s="4" t="s">
        <v>432</v>
      </c>
      <c r="P58" s="17">
        <v>0</v>
      </c>
      <c r="Q58" s="10" t="s">
        <v>432</v>
      </c>
      <c r="R58" s="17" t="s">
        <v>432</v>
      </c>
      <c r="S58" s="10" t="s">
        <v>432</v>
      </c>
    </row>
    <row r="59" spans="1:19" ht="15">
      <c r="A59" s="3" t="s">
        <v>38</v>
      </c>
      <c r="B59" s="3" t="s">
        <v>39</v>
      </c>
      <c r="C59" s="3"/>
      <c r="D59" s="17">
        <v>0</v>
      </c>
      <c r="E59" s="17">
        <v>39973.00000000001</v>
      </c>
      <c r="F59" s="10" t="s">
        <v>428</v>
      </c>
      <c r="G59" s="17">
        <v>0</v>
      </c>
      <c r="H59" s="10" t="s">
        <v>428</v>
      </c>
      <c r="I59" s="10" t="s">
        <v>428</v>
      </c>
      <c r="J59" s="17">
        <v>0</v>
      </c>
      <c r="K59" s="17">
        <v>10357.8598215</v>
      </c>
      <c r="L59" s="10" t="s">
        <v>428</v>
      </c>
      <c r="M59" s="17">
        <v>0</v>
      </c>
      <c r="N59" s="10" t="s">
        <v>428</v>
      </c>
      <c r="O59" s="10" t="s">
        <v>428</v>
      </c>
      <c r="P59" s="17">
        <v>4950.5366300000005</v>
      </c>
      <c r="Q59" s="10" t="s">
        <v>428</v>
      </c>
      <c r="R59" s="17">
        <v>8380</v>
      </c>
      <c r="S59" s="10" t="s">
        <v>428</v>
      </c>
    </row>
    <row r="60" spans="1:19" ht="15">
      <c r="A60" s="3" t="s">
        <v>38</v>
      </c>
      <c r="B60" s="3" t="s">
        <v>40</v>
      </c>
      <c r="C60" s="3"/>
      <c r="D60" s="17">
        <v>1500</v>
      </c>
      <c r="E60" s="17">
        <v>10774</v>
      </c>
      <c r="F60" s="10" t="s">
        <v>428</v>
      </c>
      <c r="G60" s="17">
        <v>1500</v>
      </c>
      <c r="H60" s="10" t="s">
        <v>428</v>
      </c>
      <c r="I60" s="10" t="s">
        <v>428</v>
      </c>
      <c r="J60" s="17">
        <v>22.885279999999998</v>
      </c>
      <c r="K60" s="17">
        <v>1594.5350909999997</v>
      </c>
      <c r="L60" s="10" t="s">
        <v>428</v>
      </c>
      <c r="M60" s="17">
        <v>100</v>
      </c>
      <c r="N60" s="10" t="s">
        <v>428</v>
      </c>
      <c r="O60" s="10" t="s">
        <v>428</v>
      </c>
      <c r="P60" s="17">
        <v>1329.30049</v>
      </c>
      <c r="Q60" s="10" t="s">
        <v>428</v>
      </c>
      <c r="R60" s="17">
        <v>3493</v>
      </c>
      <c r="S60" s="10" t="s">
        <v>428</v>
      </c>
    </row>
    <row r="61" spans="1:19" ht="15">
      <c r="A61" s="3" t="s">
        <v>38</v>
      </c>
      <c r="B61" s="3" t="s">
        <v>41</v>
      </c>
      <c r="C61" s="3"/>
      <c r="D61" s="17">
        <v>0</v>
      </c>
      <c r="E61" s="17">
        <v>14161.00001</v>
      </c>
      <c r="F61" s="10" t="s">
        <v>428</v>
      </c>
      <c r="G61" s="17">
        <v>0</v>
      </c>
      <c r="H61" s="10" t="s">
        <v>428</v>
      </c>
      <c r="I61" s="10" t="s">
        <v>428</v>
      </c>
      <c r="J61" s="17">
        <v>0</v>
      </c>
      <c r="K61" s="17">
        <v>3531.1502864999998</v>
      </c>
      <c r="L61" s="10" t="s">
        <v>428</v>
      </c>
      <c r="M61" s="17">
        <v>0</v>
      </c>
      <c r="N61" s="10" t="s">
        <v>428</v>
      </c>
      <c r="O61" s="10" t="s">
        <v>428</v>
      </c>
      <c r="P61" s="17">
        <v>2551.0978</v>
      </c>
      <c r="Q61" s="10" t="s">
        <v>428</v>
      </c>
      <c r="R61" s="17">
        <v>4372</v>
      </c>
      <c r="S61" s="10" t="s">
        <v>428</v>
      </c>
    </row>
    <row r="62" spans="1:19" ht="15">
      <c r="A62" s="3" t="s">
        <v>38</v>
      </c>
      <c r="B62" s="3" t="s">
        <v>42</v>
      </c>
      <c r="C62" s="3"/>
      <c r="D62" s="17">
        <v>0</v>
      </c>
      <c r="E62" s="17">
        <v>17829</v>
      </c>
      <c r="F62" s="10" t="s">
        <v>428</v>
      </c>
      <c r="G62" s="17">
        <v>1500</v>
      </c>
      <c r="H62" s="10" t="s">
        <v>428</v>
      </c>
      <c r="I62" s="10" t="s">
        <v>428</v>
      </c>
      <c r="J62" s="17">
        <v>14.79452</v>
      </c>
      <c r="K62" s="17">
        <v>4812.915473999999</v>
      </c>
      <c r="L62" s="10" t="s">
        <v>428</v>
      </c>
      <c r="M62" s="17">
        <v>90</v>
      </c>
      <c r="N62" s="10" t="s">
        <v>428</v>
      </c>
      <c r="O62" s="10" t="s">
        <v>428</v>
      </c>
      <c r="P62" s="17">
        <v>3014.9583900000002</v>
      </c>
      <c r="Q62" s="10" t="s">
        <v>428</v>
      </c>
      <c r="R62" s="17">
        <v>4570</v>
      </c>
      <c r="S62" s="10" t="s">
        <v>428</v>
      </c>
    </row>
    <row r="63" spans="1:19" ht="15">
      <c r="A63" s="3" t="s">
        <v>43</v>
      </c>
      <c r="B63" s="3" t="s">
        <v>43</v>
      </c>
      <c r="C63" s="3"/>
      <c r="D63" s="17" t="s">
        <v>432</v>
      </c>
      <c r="E63" s="17" t="s">
        <v>432</v>
      </c>
      <c r="F63" s="4" t="s">
        <v>432</v>
      </c>
      <c r="G63" s="17" t="s">
        <v>432</v>
      </c>
      <c r="H63" s="4" t="s">
        <v>432</v>
      </c>
      <c r="I63" s="4" t="s">
        <v>432</v>
      </c>
      <c r="J63" s="17" t="s">
        <v>432</v>
      </c>
      <c r="K63" s="17" t="s">
        <v>432</v>
      </c>
      <c r="L63" s="4" t="s">
        <v>432</v>
      </c>
      <c r="M63" s="17" t="s">
        <v>432</v>
      </c>
      <c r="N63" s="4" t="s">
        <v>432</v>
      </c>
      <c r="O63" s="4" t="s">
        <v>432</v>
      </c>
      <c r="P63" s="17">
        <v>0</v>
      </c>
      <c r="Q63" s="10" t="s">
        <v>432</v>
      </c>
      <c r="R63" s="17" t="s">
        <v>432</v>
      </c>
      <c r="S63" s="10" t="s">
        <v>432</v>
      </c>
    </row>
    <row r="64" spans="1:19" ht="15">
      <c r="A64" s="3" t="s">
        <v>43</v>
      </c>
      <c r="B64" s="3" t="s">
        <v>16</v>
      </c>
      <c r="C64" s="3"/>
      <c r="D64" s="17">
        <v>60000</v>
      </c>
      <c r="E64" s="17">
        <v>479235.28492999997</v>
      </c>
      <c r="F64" s="10" t="s">
        <v>428</v>
      </c>
      <c r="G64" s="17">
        <v>130000</v>
      </c>
      <c r="H64" s="10" t="s">
        <v>428</v>
      </c>
      <c r="I64" s="10" t="s">
        <v>428</v>
      </c>
      <c r="J64" s="17">
        <v>1651.41268</v>
      </c>
      <c r="K64" s="17">
        <v>121521.7833675</v>
      </c>
      <c r="L64" s="10" t="s">
        <v>428</v>
      </c>
      <c r="M64" s="17">
        <v>2051.2</v>
      </c>
      <c r="N64" s="10" t="s">
        <v>428</v>
      </c>
      <c r="O64" s="10" t="s">
        <v>428</v>
      </c>
      <c r="P64" s="17">
        <f>'МР Дт'!N17</f>
        <v>98263.47236999997</v>
      </c>
      <c r="Q64" s="10" t="s">
        <v>428</v>
      </c>
      <c r="R64" s="17">
        <v>108181</v>
      </c>
      <c r="S64" s="10" t="s">
        <v>428</v>
      </c>
    </row>
    <row r="65" spans="1:19" ht="15">
      <c r="A65" s="3" t="s">
        <v>43</v>
      </c>
      <c r="B65" s="3" t="s">
        <v>429</v>
      </c>
      <c r="C65" s="3"/>
      <c r="D65" s="17" t="s">
        <v>432</v>
      </c>
      <c r="E65" s="17" t="s">
        <v>432</v>
      </c>
      <c r="F65" s="4" t="s">
        <v>432</v>
      </c>
      <c r="G65" s="17" t="s">
        <v>432</v>
      </c>
      <c r="H65" s="4" t="s">
        <v>432</v>
      </c>
      <c r="I65" s="4" t="s">
        <v>432</v>
      </c>
      <c r="J65" s="17" t="s">
        <v>432</v>
      </c>
      <c r="K65" s="17" t="s">
        <v>432</v>
      </c>
      <c r="L65" s="4" t="s">
        <v>432</v>
      </c>
      <c r="M65" s="17" t="s">
        <v>432</v>
      </c>
      <c r="N65" s="4" t="s">
        <v>432</v>
      </c>
      <c r="O65" s="4" t="s">
        <v>432</v>
      </c>
      <c r="P65" s="17">
        <v>0</v>
      </c>
      <c r="Q65" s="10" t="s">
        <v>432</v>
      </c>
      <c r="R65" s="17" t="s">
        <v>432</v>
      </c>
      <c r="S65" s="10" t="s">
        <v>432</v>
      </c>
    </row>
    <row r="66" spans="1:19" ht="15">
      <c r="A66" s="3" t="s">
        <v>43</v>
      </c>
      <c r="B66" s="3" t="s">
        <v>430</v>
      </c>
      <c r="C66" s="3"/>
      <c r="D66" s="17" t="s">
        <v>432</v>
      </c>
      <c r="E66" s="17" t="s">
        <v>432</v>
      </c>
      <c r="F66" s="4" t="s">
        <v>432</v>
      </c>
      <c r="G66" s="17" t="s">
        <v>432</v>
      </c>
      <c r="H66" s="4" t="s">
        <v>432</v>
      </c>
      <c r="I66" s="4" t="s">
        <v>432</v>
      </c>
      <c r="J66" s="17" t="s">
        <v>432</v>
      </c>
      <c r="K66" s="17" t="s">
        <v>432</v>
      </c>
      <c r="L66" s="4" t="s">
        <v>432</v>
      </c>
      <c r="M66" s="17" t="s">
        <v>432</v>
      </c>
      <c r="N66" s="4" t="s">
        <v>432</v>
      </c>
      <c r="O66" s="4" t="s">
        <v>432</v>
      </c>
      <c r="P66" s="17">
        <v>0</v>
      </c>
      <c r="Q66" s="10" t="s">
        <v>432</v>
      </c>
      <c r="R66" s="17" t="s">
        <v>432</v>
      </c>
      <c r="S66" s="10" t="s">
        <v>432</v>
      </c>
    </row>
    <row r="67" spans="1:19" ht="15">
      <c r="A67" s="3" t="s">
        <v>43</v>
      </c>
      <c r="B67" s="3" t="s">
        <v>44</v>
      </c>
      <c r="C67" s="3"/>
      <c r="D67" s="17">
        <v>11000</v>
      </c>
      <c r="E67" s="17">
        <v>160972.53461</v>
      </c>
      <c r="F67" s="10" t="s">
        <v>428</v>
      </c>
      <c r="G67" s="17">
        <v>41000</v>
      </c>
      <c r="H67" s="10" t="s">
        <v>428</v>
      </c>
      <c r="I67" s="10" t="s">
        <v>428</v>
      </c>
      <c r="J67" s="17">
        <v>167.82535000000001</v>
      </c>
      <c r="K67" s="17">
        <v>31243.6867575</v>
      </c>
      <c r="L67" s="10" t="s">
        <v>428</v>
      </c>
      <c r="M67" s="17">
        <v>1000</v>
      </c>
      <c r="N67" s="10" t="s">
        <v>428</v>
      </c>
      <c r="O67" s="10" t="s">
        <v>428</v>
      </c>
      <c r="P67" s="17">
        <f>('поселения Дт'!O34)/1000</f>
        <v>30536.410439999996</v>
      </c>
      <c r="Q67" s="10" t="s">
        <v>428</v>
      </c>
      <c r="R67" s="17">
        <v>21034</v>
      </c>
      <c r="S67" s="10" t="s">
        <v>428</v>
      </c>
    </row>
    <row r="68" spans="1:19" ht="15">
      <c r="A68" s="3" t="s">
        <v>43</v>
      </c>
      <c r="B68" s="3" t="s">
        <v>431</v>
      </c>
      <c r="C68" s="3"/>
      <c r="D68" s="17" t="s">
        <v>432</v>
      </c>
      <c r="E68" s="17" t="s">
        <v>432</v>
      </c>
      <c r="F68" s="4" t="s">
        <v>432</v>
      </c>
      <c r="G68" s="17" t="s">
        <v>432</v>
      </c>
      <c r="H68" s="4" t="s">
        <v>432</v>
      </c>
      <c r="I68" s="4" t="s">
        <v>432</v>
      </c>
      <c r="J68" s="17" t="s">
        <v>432</v>
      </c>
      <c r="K68" s="17" t="s">
        <v>432</v>
      </c>
      <c r="L68" s="4" t="s">
        <v>432</v>
      </c>
      <c r="M68" s="17" t="s">
        <v>432</v>
      </c>
      <c r="N68" s="4" t="s">
        <v>432</v>
      </c>
      <c r="O68" s="4" t="s">
        <v>432</v>
      </c>
      <c r="P68" s="17">
        <v>0</v>
      </c>
      <c r="Q68" s="10" t="s">
        <v>432</v>
      </c>
      <c r="R68" s="17" t="s">
        <v>432</v>
      </c>
      <c r="S68" s="10" t="s">
        <v>432</v>
      </c>
    </row>
    <row r="69" spans="1:19" ht="15">
      <c r="A69" s="3" t="s">
        <v>43</v>
      </c>
      <c r="B69" s="3" t="s">
        <v>45</v>
      </c>
      <c r="C69" s="3"/>
      <c r="D69" s="17">
        <v>0</v>
      </c>
      <c r="E69" s="17">
        <v>4223.403490000001</v>
      </c>
      <c r="F69" s="10" t="s">
        <v>428</v>
      </c>
      <c r="G69" s="17">
        <v>0</v>
      </c>
      <c r="H69" s="10" t="s">
        <v>428</v>
      </c>
      <c r="I69" s="10" t="s">
        <v>428</v>
      </c>
      <c r="J69" s="17">
        <v>0</v>
      </c>
      <c r="K69" s="17">
        <v>4007.7165</v>
      </c>
      <c r="L69" s="10" t="s">
        <v>428</v>
      </c>
      <c r="M69" s="17">
        <v>0</v>
      </c>
      <c r="N69" s="10" t="s">
        <v>428</v>
      </c>
      <c r="O69" s="10" t="s">
        <v>428</v>
      </c>
      <c r="P69" s="17">
        <f>('поселения Дт'!O35)/1000</f>
        <v>14246.00651</v>
      </c>
      <c r="Q69" s="10" t="s">
        <v>428</v>
      </c>
      <c r="R69" s="17">
        <v>3687</v>
      </c>
      <c r="S69" s="10" t="s">
        <v>428</v>
      </c>
    </row>
    <row r="70" spans="1:19" ht="15">
      <c r="A70" s="3" t="s">
        <v>43</v>
      </c>
      <c r="B70" s="3" t="s">
        <v>46</v>
      </c>
      <c r="C70" s="3"/>
      <c r="D70" s="17">
        <v>0</v>
      </c>
      <c r="E70" s="17">
        <v>7365.14116</v>
      </c>
      <c r="F70" s="10" t="s">
        <v>428</v>
      </c>
      <c r="G70" s="17">
        <v>0</v>
      </c>
      <c r="H70" s="10" t="s">
        <v>428</v>
      </c>
      <c r="I70" s="10" t="s">
        <v>428</v>
      </c>
      <c r="J70" s="17">
        <v>0</v>
      </c>
      <c r="K70" s="17">
        <v>3185.5716</v>
      </c>
      <c r="L70" s="10" t="s">
        <v>428</v>
      </c>
      <c r="M70" s="17">
        <v>0</v>
      </c>
      <c r="N70" s="10" t="s">
        <v>428</v>
      </c>
      <c r="O70" s="10" t="s">
        <v>428</v>
      </c>
      <c r="P70" s="17">
        <f>('поселения Дт'!O36)/1000</f>
        <v>2367.70284</v>
      </c>
      <c r="Q70" s="10" t="s">
        <v>428</v>
      </c>
      <c r="R70" s="17">
        <v>4570</v>
      </c>
      <c r="S70" s="10" t="s">
        <v>428</v>
      </c>
    </row>
    <row r="71" spans="1:19" ht="15">
      <c r="A71" s="3" t="s">
        <v>43</v>
      </c>
      <c r="B71" s="3" t="s">
        <v>47</v>
      </c>
      <c r="C71" s="3"/>
      <c r="D71" s="17">
        <v>0</v>
      </c>
      <c r="E71" s="17">
        <v>20096.975449999998</v>
      </c>
      <c r="F71" s="10" t="s">
        <v>428</v>
      </c>
      <c r="G71" s="17">
        <v>0</v>
      </c>
      <c r="H71" s="10" t="s">
        <v>428</v>
      </c>
      <c r="I71" s="10" t="s">
        <v>428</v>
      </c>
      <c r="J71" s="17">
        <v>0</v>
      </c>
      <c r="K71" s="17">
        <v>4116.23715</v>
      </c>
      <c r="L71" s="10" t="s">
        <v>428</v>
      </c>
      <c r="M71" s="17">
        <v>0</v>
      </c>
      <c r="N71" s="10" t="s">
        <v>428</v>
      </c>
      <c r="O71" s="10" t="s">
        <v>428</v>
      </c>
      <c r="P71" s="17">
        <f>('поселения Дт'!O37)/1000</f>
        <v>3256.30555</v>
      </c>
      <c r="Q71" s="10"/>
      <c r="R71" s="17"/>
      <c r="S71" s="10"/>
    </row>
    <row r="72" spans="1:19" ht="15">
      <c r="A72" s="3" t="s">
        <v>43</v>
      </c>
      <c r="B72" s="3" t="s">
        <v>48</v>
      </c>
      <c r="C72" s="3"/>
      <c r="D72" s="17">
        <v>0</v>
      </c>
      <c r="E72" s="17">
        <v>4894.36234</v>
      </c>
      <c r="F72" s="10" t="s">
        <v>428</v>
      </c>
      <c r="G72" s="17">
        <v>0</v>
      </c>
      <c r="H72" s="10" t="s">
        <v>428</v>
      </c>
      <c r="I72" s="10" t="s">
        <v>428</v>
      </c>
      <c r="J72" s="17">
        <v>0</v>
      </c>
      <c r="K72" s="17">
        <v>2136.6760784999997</v>
      </c>
      <c r="L72" s="10" t="s">
        <v>428</v>
      </c>
      <c r="M72" s="17">
        <v>0</v>
      </c>
      <c r="N72" s="10" t="s">
        <v>428</v>
      </c>
      <c r="O72" s="10" t="s">
        <v>428</v>
      </c>
      <c r="P72" s="17">
        <f>('поселения Дт'!O38)/1000</f>
        <v>674.93485</v>
      </c>
      <c r="Q72" s="10" t="s">
        <v>428</v>
      </c>
      <c r="R72" s="17">
        <v>3687</v>
      </c>
      <c r="S72" s="10" t="s">
        <v>428</v>
      </c>
    </row>
    <row r="73" spans="1:19" ht="15">
      <c r="A73" s="3" t="s">
        <v>43</v>
      </c>
      <c r="B73" s="3" t="s">
        <v>49</v>
      </c>
      <c r="C73" s="3"/>
      <c r="D73" s="17">
        <v>6200</v>
      </c>
      <c r="E73" s="17">
        <v>15016.007715</v>
      </c>
      <c r="F73" s="10" t="s">
        <v>428</v>
      </c>
      <c r="G73" s="17">
        <v>11780</v>
      </c>
      <c r="H73" s="10" t="s">
        <v>428</v>
      </c>
      <c r="I73" s="10" t="s">
        <v>428</v>
      </c>
      <c r="J73" s="17">
        <v>190.23596</v>
      </c>
      <c r="K73" s="17">
        <v>3125.0909309999997</v>
      </c>
      <c r="L73" s="10" t="s">
        <v>428</v>
      </c>
      <c r="M73" s="17">
        <v>380</v>
      </c>
      <c r="N73" s="10" t="s">
        <v>428</v>
      </c>
      <c r="O73" s="10" t="s">
        <v>428</v>
      </c>
      <c r="P73" s="17">
        <f>('поселения Дт'!O39)/1000</f>
        <v>1798.8741100000002</v>
      </c>
      <c r="Q73" s="10" t="s">
        <v>428</v>
      </c>
      <c r="R73" s="17">
        <v>4770</v>
      </c>
      <c r="S73" s="10" t="s">
        <v>428</v>
      </c>
    </row>
    <row r="74" spans="1:19" ht="15">
      <c r="A74" s="3" t="s">
        <v>43</v>
      </c>
      <c r="B74" s="3" t="s">
        <v>50</v>
      </c>
      <c r="C74" s="3"/>
      <c r="D74" s="17">
        <v>0</v>
      </c>
      <c r="E74" s="17">
        <v>11070.753550000001</v>
      </c>
      <c r="F74" s="10" t="s">
        <v>428</v>
      </c>
      <c r="G74" s="17">
        <v>0</v>
      </c>
      <c r="H74" s="10" t="s">
        <v>428</v>
      </c>
      <c r="I74" s="10" t="s">
        <v>428</v>
      </c>
      <c r="J74" s="17">
        <v>0</v>
      </c>
      <c r="K74" s="17">
        <v>3976.3072875</v>
      </c>
      <c r="L74" s="10" t="s">
        <v>428</v>
      </c>
      <c r="M74" s="17">
        <v>0</v>
      </c>
      <c r="N74" s="10" t="s">
        <v>428</v>
      </c>
      <c r="O74" s="10" t="s">
        <v>428</v>
      </c>
      <c r="P74" s="17">
        <f>('поселения Дт'!O40)/1000</f>
        <v>3314.9617000000003</v>
      </c>
      <c r="Q74" s="10" t="s">
        <v>428</v>
      </c>
      <c r="R74" s="17">
        <v>4570</v>
      </c>
      <c r="S74" s="10" t="s">
        <v>428</v>
      </c>
    </row>
    <row r="75" spans="1:19" ht="15">
      <c r="A75" s="3" t="s">
        <v>43</v>
      </c>
      <c r="B75" s="3" t="s">
        <v>51</v>
      </c>
      <c r="C75" s="3"/>
      <c r="D75" s="17">
        <v>0</v>
      </c>
      <c r="E75" s="17">
        <v>2675.3778699999993</v>
      </c>
      <c r="F75" s="10" t="s">
        <v>428</v>
      </c>
      <c r="G75" s="17">
        <v>0</v>
      </c>
      <c r="H75" s="10" t="s">
        <v>428</v>
      </c>
      <c r="I75" s="10" t="s">
        <v>428</v>
      </c>
      <c r="J75" s="17">
        <v>0</v>
      </c>
      <c r="K75" s="17">
        <v>3005.73</v>
      </c>
      <c r="L75" s="10" t="s">
        <v>428</v>
      </c>
      <c r="M75" s="17">
        <v>0</v>
      </c>
      <c r="N75" s="10" t="s">
        <v>428</v>
      </c>
      <c r="O75" s="10" t="s">
        <v>428</v>
      </c>
      <c r="P75" s="17">
        <f>('поселения Дт'!O41)/1000</f>
        <v>371.74425999999994</v>
      </c>
      <c r="Q75" s="10" t="s">
        <v>428</v>
      </c>
      <c r="R75" s="17">
        <v>4570</v>
      </c>
      <c r="S75" s="10" t="s">
        <v>428</v>
      </c>
    </row>
    <row r="76" spans="1:19" ht="15">
      <c r="A76" s="3" t="s">
        <v>43</v>
      </c>
      <c r="B76" s="3" t="s">
        <v>52</v>
      </c>
      <c r="C76" s="3"/>
      <c r="D76" s="17">
        <v>0</v>
      </c>
      <c r="E76" s="17">
        <v>7657.039739999998</v>
      </c>
      <c r="F76" s="10" t="s">
        <v>428</v>
      </c>
      <c r="G76" s="17">
        <v>0</v>
      </c>
      <c r="H76" s="10" t="s">
        <v>428</v>
      </c>
      <c r="I76" s="10" t="s">
        <v>428</v>
      </c>
      <c r="J76" s="17">
        <v>0</v>
      </c>
      <c r="K76" s="17">
        <v>4844.3715</v>
      </c>
      <c r="L76" s="10" t="s">
        <v>428</v>
      </c>
      <c r="M76" s="17">
        <v>0</v>
      </c>
      <c r="N76" s="10" t="s">
        <v>428</v>
      </c>
      <c r="O76" s="10" t="s">
        <v>428</v>
      </c>
      <c r="P76" s="17">
        <f>('поселения Дт'!O42)/1000</f>
        <v>1736.78126</v>
      </c>
      <c r="Q76" s="10" t="s">
        <v>428</v>
      </c>
      <c r="R76" s="17">
        <v>4372</v>
      </c>
      <c r="S76" s="10" t="s">
        <v>428</v>
      </c>
    </row>
    <row r="77" spans="1:19" ht="15">
      <c r="A77" s="3" t="s">
        <v>43</v>
      </c>
      <c r="B77" s="3" t="s">
        <v>53</v>
      </c>
      <c r="C77" s="3"/>
      <c r="D77" s="17">
        <v>0</v>
      </c>
      <c r="E77" s="17">
        <v>1289.6172000000001</v>
      </c>
      <c r="F77" s="10" t="s">
        <v>428</v>
      </c>
      <c r="G77" s="17">
        <v>0</v>
      </c>
      <c r="H77" s="10" t="s">
        <v>428</v>
      </c>
      <c r="I77" s="10" t="s">
        <v>428</v>
      </c>
      <c r="J77" s="17">
        <v>0</v>
      </c>
      <c r="K77" s="17">
        <v>1669.8080249999998</v>
      </c>
      <c r="L77" s="10" t="s">
        <v>428</v>
      </c>
      <c r="M77" s="17">
        <v>0</v>
      </c>
      <c r="N77" s="10" t="s">
        <v>428</v>
      </c>
      <c r="O77" s="10" t="s">
        <v>428</v>
      </c>
      <c r="P77" s="17">
        <f>('поселения Дт'!O43)/1000</f>
        <v>840.6691</v>
      </c>
      <c r="Q77" s="10" t="s">
        <v>428</v>
      </c>
      <c r="R77" s="17">
        <v>3882</v>
      </c>
      <c r="S77" s="10" t="s">
        <v>428</v>
      </c>
    </row>
    <row r="78" spans="1:19" ht="15">
      <c r="A78" s="3" t="s">
        <v>43</v>
      </c>
      <c r="B78" s="3" t="s">
        <v>54</v>
      </c>
      <c r="C78" s="3"/>
      <c r="D78" s="17">
        <v>4500</v>
      </c>
      <c r="E78" s="17">
        <v>16571.32825</v>
      </c>
      <c r="F78" s="10" t="s">
        <v>428</v>
      </c>
      <c r="G78" s="17">
        <v>9500</v>
      </c>
      <c r="H78" s="10" t="s">
        <v>428</v>
      </c>
      <c r="I78" s="10" t="s">
        <v>428</v>
      </c>
      <c r="J78" s="17">
        <v>145.39725</v>
      </c>
      <c r="K78" s="17">
        <v>2988.703071</v>
      </c>
      <c r="L78" s="10" t="s">
        <v>428</v>
      </c>
      <c r="M78" s="17">
        <v>277</v>
      </c>
      <c r="N78" s="10" t="s">
        <v>428</v>
      </c>
      <c r="O78" s="10" t="s">
        <v>428</v>
      </c>
      <c r="P78" s="17">
        <f>('поселения Дт'!O44)/1000</f>
        <v>2903.15889</v>
      </c>
      <c r="Q78" s="10" t="s">
        <v>428</v>
      </c>
      <c r="R78" s="17">
        <v>4770</v>
      </c>
      <c r="S78" s="10" t="s">
        <v>428</v>
      </c>
    </row>
    <row r="79" spans="1:19" ht="15">
      <c r="A79" s="3" t="s">
        <v>55</v>
      </c>
      <c r="B79" s="3" t="s">
        <v>55</v>
      </c>
      <c r="C79" s="3"/>
      <c r="D79" s="17" t="s">
        <v>432</v>
      </c>
      <c r="E79" s="17" t="s">
        <v>432</v>
      </c>
      <c r="F79" s="4" t="s">
        <v>432</v>
      </c>
      <c r="G79" s="17" t="s">
        <v>432</v>
      </c>
      <c r="H79" s="4" t="s">
        <v>432</v>
      </c>
      <c r="I79" s="4" t="s">
        <v>432</v>
      </c>
      <c r="J79" s="17" t="s">
        <v>432</v>
      </c>
      <c r="K79" s="17" t="s">
        <v>432</v>
      </c>
      <c r="L79" s="4" t="s">
        <v>432</v>
      </c>
      <c r="M79" s="17" t="s">
        <v>432</v>
      </c>
      <c r="N79" s="4" t="s">
        <v>432</v>
      </c>
      <c r="O79" s="4" t="s">
        <v>432</v>
      </c>
      <c r="P79" s="17">
        <v>0</v>
      </c>
      <c r="Q79" s="10" t="s">
        <v>432</v>
      </c>
      <c r="R79" s="17" t="s">
        <v>432</v>
      </c>
      <c r="S79" s="10" t="s">
        <v>432</v>
      </c>
    </row>
    <row r="80" spans="1:19" ht="15">
      <c r="A80" s="3" t="s">
        <v>55</v>
      </c>
      <c r="B80" s="3" t="s">
        <v>16</v>
      </c>
      <c r="C80" s="3"/>
      <c r="D80" s="17">
        <v>106050</v>
      </c>
      <c r="E80" s="17">
        <v>420295.58965000004</v>
      </c>
      <c r="F80" s="10" t="s">
        <v>428</v>
      </c>
      <c r="G80" s="17">
        <v>210000</v>
      </c>
      <c r="H80" s="10" t="s">
        <v>428</v>
      </c>
      <c r="I80" s="10" t="s">
        <v>428</v>
      </c>
      <c r="J80" s="17">
        <v>1910.31183</v>
      </c>
      <c r="K80" s="17">
        <v>125891.26690799999</v>
      </c>
      <c r="L80" s="10" t="s">
        <v>428</v>
      </c>
      <c r="M80" s="17">
        <v>15000</v>
      </c>
      <c r="N80" s="10" t="s">
        <v>428</v>
      </c>
      <c r="O80" s="10" t="s">
        <v>428</v>
      </c>
      <c r="P80" s="17">
        <f>'МР Дт'!N18</f>
        <v>49236.67515000001</v>
      </c>
      <c r="Q80" s="10" t="s">
        <v>428</v>
      </c>
      <c r="R80" s="17">
        <v>55542</v>
      </c>
      <c r="S80" s="10" t="s">
        <v>428</v>
      </c>
    </row>
    <row r="81" spans="1:19" ht="15">
      <c r="A81" s="3" t="s">
        <v>55</v>
      </c>
      <c r="B81" s="3" t="s">
        <v>429</v>
      </c>
      <c r="C81" s="3"/>
      <c r="D81" s="17" t="s">
        <v>432</v>
      </c>
      <c r="E81" s="17" t="s">
        <v>432</v>
      </c>
      <c r="F81" s="4" t="s">
        <v>432</v>
      </c>
      <c r="G81" s="17" t="s">
        <v>432</v>
      </c>
      <c r="H81" s="4" t="s">
        <v>432</v>
      </c>
      <c r="I81" s="4" t="s">
        <v>432</v>
      </c>
      <c r="J81" s="17" t="s">
        <v>432</v>
      </c>
      <c r="K81" s="17" t="s">
        <v>432</v>
      </c>
      <c r="L81" s="4" t="s">
        <v>432</v>
      </c>
      <c r="M81" s="17" t="s">
        <v>432</v>
      </c>
      <c r="N81" s="4" t="s">
        <v>432</v>
      </c>
      <c r="O81" s="4" t="s">
        <v>432</v>
      </c>
      <c r="P81" s="17">
        <v>0</v>
      </c>
      <c r="Q81" s="10" t="s">
        <v>432</v>
      </c>
      <c r="R81" s="17" t="s">
        <v>432</v>
      </c>
      <c r="S81" s="10" t="s">
        <v>432</v>
      </c>
    </row>
    <row r="82" spans="1:19" ht="15">
      <c r="A82" s="3" t="s">
        <v>55</v>
      </c>
      <c r="B82" s="3" t="s">
        <v>431</v>
      </c>
      <c r="C82" s="3"/>
      <c r="D82" s="17" t="s">
        <v>432</v>
      </c>
      <c r="E82" s="17" t="s">
        <v>432</v>
      </c>
      <c r="F82" s="4" t="s">
        <v>432</v>
      </c>
      <c r="G82" s="17" t="s">
        <v>432</v>
      </c>
      <c r="H82" s="4" t="s">
        <v>432</v>
      </c>
      <c r="I82" s="4" t="s">
        <v>432</v>
      </c>
      <c r="J82" s="17" t="s">
        <v>432</v>
      </c>
      <c r="K82" s="17" t="s">
        <v>432</v>
      </c>
      <c r="L82" s="4" t="s">
        <v>432</v>
      </c>
      <c r="M82" s="17" t="s">
        <v>432</v>
      </c>
      <c r="N82" s="4" t="s">
        <v>432</v>
      </c>
      <c r="O82" s="4" t="s">
        <v>432</v>
      </c>
      <c r="P82" s="17">
        <v>0</v>
      </c>
      <c r="Q82" s="10" t="s">
        <v>432</v>
      </c>
      <c r="R82" s="17" t="s">
        <v>432</v>
      </c>
      <c r="S82" s="10" t="s">
        <v>432</v>
      </c>
    </row>
    <row r="83" spans="1:19" ht="15">
      <c r="A83" s="3" t="s">
        <v>55</v>
      </c>
      <c r="B83" s="3" t="s">
        <v>56</v>
      </c>
      <c r="C83" s="3"/>
      <c r="D83" s="17">
        <v>4200</v>
      </c>
      <c r="E83" s="17">
        <v>20242.69089</v>
      </c>
      <c r="F83" s="10" t="s">
        <v>428</v>
      </c>
      <c r="G83" s="17">
        <v>5600</v>
      </c>
      <c r="H83" s="10" t="s">
        <v>428</v>
      </c>
      <c r="I83" s="10" t="s">
        <v>428</v>
      </c>
      <c r="J83" s="17">
        <v>134.94283</v>
      </c>
      <c r="K83" s="17">
        <v>2637.4287105</v>
      </c>
      <c r="L83" s="10" t="s">
        <v>428</v>
      </c>
      <c r="M83" s="17">
        <v>450</v>
      </c>
      <c r="N83" s="10" t="s">
        <v>428</v>
      </c>
      <c r="O83" s="10" t="s">
        <v>428</v>
      </c>
      <c r="P83" s="17">
        <f>('поселения Дт'!O46)/1000</f>
        <v>1795.16718</v>
      </c>
      <c r="Q83" s="10" t="s">
        <v>428</v>
      </c>
      <c r="R83" s="17">
        <v>3882</v>
      </c>
      <c r="S83" s="10" t="s">
        <v>428</v>
      </c>
    </row>
    <row r="84" spans="1:19" ht="15">
      <c r="A84" s="3" t="s">
        <v>55</v>
      </c>
      <c r="B84" s="3" t="s">
        <v>57</v>
      </c>
      <c r="C84" s="3"/>
      <c r="D84" s="17">
        <v>3950</v>
      </c>
      <c r="E84" s="17">
        <v>16963.945030000003</v>
      </c>
      <c r="F84" s="10" t="s">
        <v>428</v>
      </c>
      <c r="G84" s="17">
        <v>6800</v>
      </c>
      <c r="H84" s="10" t="s">
        <v>428</v>
      </c>
      <c r="I84" s="10" t="s">
        <v>428</v>
      </c>
      <c r="J84" s="17">
        <v>60.264559999999996</v>
      </c>
      <c r="K84" s="17">
        <v>1593.5676825</v>
      </c>
      <c r="L84" s="10" t="s">
        <v>428</v>
      </c>
      <c r="M84" s="17">
        <v>285</v>
      </c>
      <c r="N84" s="10" t="s">
        <v>428</v>
      </c>
      <c r="O84" s="10" t="s">
        <v>428</v>
      </c>
      <c r="P84" s="17">
        <f>('поселения Дт'!O47)/1000</f>
        <v>3624.93952</v>
      </c>
      <c r="Q84" s="10" t="s">
        <v>428</v>
      </c>
      <c r="R84" s="17">
        <v>3299</v>
      </c>
      <c r="S84" s="10" t="s">
        <v>428</v>
      </c>
    </row>
    <row r="85" spans="1:19" ht="15">
      <c r="A85" s="3" t="s">
        <v>55</v>
      </c>
      <c r="B85" s="3" t="s">
        <v>58</v>
      </c>
      <c r="C85" s="3"/>
      <c r="D85" s="17">
        <v>0</v>
      </c>
      <c r="E85" s="17">
        <v>61683.040310000004</v>
      </c>
      <c r="F85" s="10" t="s">
        <v>428</v>
      </c>
      <c r="G85" s="17">
        <v>4000</v>
      </c>
      <c r="H85" s="10" t="s">
        <v>428</v>
      </c>
      <c r="I85" s="10" t="s">
        <v>428</v>
      </c>
      <c r="J85" s="17">
        <v>0</v>
      </c>
      <c r="K85" s="17">
        <v>12366.588796499998</v>
      </c>
      <c r="L85" s="10" t="s">
        <v>428</v>
      </c>
      <c r="M85" s="17">
        <v>3000</v>
      </c>
      <c r="N85" s="10" t="s">
        <v>428</v>
      </c>
      <c r="O85" s="10" t="s">
        <v>428</v>
      </c>
      <c r="P85" s="17">
        <f>('поселения Дт'!O48)/1000</f>
        <v>16187.734</v>
      </c>
      <c r="Q85" s="10" t="s">
        <v>428</v>
      </c>
      <c r="R85" s="17">
        <v>11324</v>
      </c>
      <c r="S85" s="10" t="s">
        <v>428</v>
      </c>
    </row>
    <row r="86" spans="1:19" ht="15">
      <c r="A86" s="3" t="s">
        <v>55</v>
      </c>
      <c r="B86" s="3" t="s">
        <v>59</v>
      </c>
      <c r="C86" s="3"/>
      <c r="D86" s="17">
        <v>6500</v>
      </c>
      <c r="E86" s="17">
        <v>28296.931989999997</v>
      </c>
      <c r="F86" s="10" t="s">
        <v>428</v>
      </c>
      <c r="G86" s="17">
        <v>10000</v>
      </c>
      <c r="H86" s="10" t="s">
        <v>428</v>
      </c>
      <c r="I86" s="10" t="s">
        <v>428</v>
      </c>
      <c r="J86" s="17">
        <v>125.68253999999999</v>
      </c>
      <c r="K86" s="17">
        <v>4845.6954375</v>
      </c>
      <c r="L86" s="10" t="s">
        <v>428</v>
      </c>
      <c r="M86" s="17">
        <v>500</v>
      </c>
      <c r="N86" s="10" t="s">
        <v>428</v>
      </c>
      <c r="O86" s="10" t="s">
        <v>428</v>
      </c>
      <c r="P86" s="17">
        <f>('поселения Дт'!O49)/1000</f>
        <v>7015.904259999999</v>
      </c>
      <c r="Q86" s="10" t="s">
        <v>428</v>
      </c>
      <c r="R86" s="17">
        <v>4570</v>
      </c>
      <c r="S86" s="10" t="s">
        <v>428</v>
      </c>
    </row>
    <row r="87" spans="1:19" ht="15">
      <c r="A87" s="3" t="s">
        <v>55</v>
      </c>
      <c r="B87" s="3" t="s">
        <v>60</v>
      </c>
      <c r="C87" s="3"/>
      <c r="D87" s="17">
        <v>600</v>
      </c>
      <c r="E87" s="17">
        <v>6365</v>
      </c>
      <c r="F87" s="10" t="s">
        <v>428</v>
      </c>
      <c r="G87" s="17">
        <v>3000</v>
      </c>
      <c r="H87" s="10" t="s">
        <v>428</v>
      </c>
      <c r="I87" s="10" t="s">
        <v>428</v>
      </c>
      <c r="J87" s="17">
        <v>18.51164</v>
      </c>
      <c r="K87" s="17">
        <v>1027.0361085</v>
      </c>
      <c r="L87" s="10" t="s">
        <v>428</v>
      </c>
      <c r="M87" s="17">
        <v>80</v>
      </c>
      <c r="N87" s="10" t="s">
        <v>428</v>
      </c>
      <c r="O87" s="10" t="s">
        <v>428</v>
      </c>
      <c r="P87" s="17">
        <f>('поселения Дт'!O50)/1000</f>
        <v>1615.20739</v>
      </c>
      <c r="Q87" s="10"/>
      <c r="R87" s="17"/>
      <c r="S87" s="10"/>
    </row>
    <row r="88" spans="1:19" ht="15">
      <c r="A88" s="3" t="s">
        <v>55</v>
      </c>
      <c r="B88" s="3" t="s">
        <v>61</v>
      </c>
      <c r="C88" s="3"/>
      <c r="D88" s="17">
        <v>600</v>
      </c>
      <c r="E88" s="17">
        <v>6537.846870000001</v>
      </c>
      <c r="F88" s="10" t="s">
        <v>428</v>
      </c>
      <c r="G88" s="17">
        <v>1000</v>
      </c>
      <c r="H88" s="10" t="s">
        <v>428</v>
      </c>
      <c r="I88" s="10" t="s">
        <v>428</v>
      </c>
      <c r="J88" s="17">
        <v>18.51164</v>
      </c>
      <c r="K88" s="17">
        <v>4396.134657</v>
      </c>
      <c r="L88" s="10" t="s">
        <v>428</v>
      </c>
      <c r="M88" s="17">
        <v>80</v>
      </c>
      <c r="N88" s="10" t="s">
        <v>428</v>
      </c>
      <c r="O88" s="10" t="s">
        <v>428</v>
      </c>
      <c r="P88" s="17">
        <f>('поселения Дт'!O51)/1000</f>
        <v>9299.317509999999</v>
      </c>
      <c r="Q88" s="10" t="s">
        <v>428</v>
      </c>
      <c r="R88" s="17">
        <v>4968</v>
      </c>
      <c r="S88" s="10" t="s">
        <v>428</v>
      </c>
    </row>
    <row r="89" spans="1:19" ht="15">
      <c r="A89" s="3" t="s">
        <v>55</v>
      </c>
      <c r="B89" s="3" t="s">
        <v>62</v>
      </c>
      <c r="C89" s="3"/>
      <c r="D89" s="17">
        <v>2600</v>
      </c>
      <c r="E89" s="17">
        <v>11123.829310000001</v>
      </c>
      <c r="F89" s="10" t="s">
        <v>428</v>
      </c>
      <c r="G89" s="17">
        <v>5500</v>
      </c>
      <c r="H89" s="10" t="s">
        <v>428</v>
      </c>
      <c r="I89" s="10" t="s">
        <v>428</v>
      </c>
      <c r="J89" s="17">
        <v>42.56507</v>
      </c>
      <c r="K89" s="17">
        <v>1532.178486</v>
      </c>
      <c r="L89" s="10" t="s">
        <v>428</v>
      </c>
      <c r="M89" s="17">
        <v>250</v>
      </c>
      <c r="N89" s="10" t="s">
        <v>428</v>
      </c>
      <c r="O89" s="10" t="s">
        <v>428</v>
      </c>
      <c r="P89" s="17">
        <f>('поселения Дт'!O52)/1000</f>
        <v>772.6939300000001</v>
      </c>
      <c r="Q89" s="10" t="s">
        <v>428</v>
      </c>
      <c r="R89" s="17">
        <v>3105</v>
      </c>
      <c r="S89" s="10" t="s">
        <v>428</v>
      </c>
    </row>
    <row r="90" spans="1:19" ht="15">
      <c r="A90" s="3" t="s">
        <v>55</v>
      </c>
      <c r="B90" s="3" t="s">
        <v>63</v>
      </c>
      <c r="C90" s="3"/>
      <c r="D90" s="17">
        <v>1500</v>
      </c>
      <c r="E90" s="17">
        <v>11988.167660000001</v>
      </c>
      <c r="F90" s="10" t="s">
        <v>428</v>
      </c>
      <c r="G90" s="17">
        <v>3000</v>
      </c>
      <c r="H90" s="10" t="s">
        <v>428</v>
      </c>
      <c r="I90" s="10" t="s">
        <v>428</v>
      </c>
      <c r="J90" s="17">
        <v>32.2428</v>
      </c>
      <c r="K90" s="17">
        <v>1845.296088</v>
      </c>
      <c r="L90" s="10" t="s">
        <v>428</v>
      </c>
      <c r="M90" s="17">
        <v>65</v>
      </c>
      <c r="N90" s="10" t="s">
        <v>428</v>
      </c>
      <c r="O90" s="10" t="s">
        <v>428</v>
      </c>
      <c r="P90" s="17">
        <f>('поселения Дт'!O53)/1000</f>
        <v>1154.83626</v>
      </c>
      <c r="Q90" s="10" t="s">
        <v>428</v>
      </c>
      <c r="R90" s="17">
        <v>3687</v>
      </c>
      <c r="S90" s="10" t="s">
        <v>428</v>
      </c>
    </row>
    <row r="91" spans="1:19" ht="15">
      <c r="A91" s="3" t="s">
        <v>64</v>
      </c>
      <c r="B91" s="3" t="s">
        <v>64</v>
      </c>
      <c r="C91" s="3"/>
      <c r="D91" s="17" t="s">
        <v>432</v>
      </c>
      <c r="E91" s="17" t="s">
        <v>432</v>
      </c>
      <c r="F91" s="4" t="s">
        <v>432</v>
      </c>
      <c r="G91" s="17" t="s">
        <v>432</v>
      </c>
      <c r="H91" s="4" t="s">
        <v>432</v>
      </c>
      <c r="I91" s="4" t="s">
        <v>432</v>
      </c>
      <c r="J91" s="17" t="s">
        <v>432</v>
      </c>
      <c r="K91" s="17" t="s">
        <v>432</v>
      </c>
      <c r="L91" s="4" t="s">
        <v>432</v>
      </c>
      <c r="M91" s="17" t="s">
        <v>432</v>
      </c>
      <c r="N91" s="4" t="s">
        <v>432</v>
      </c>
      <c r="O91" s="4" t="s">
        <v>432</v>
      </c>
      <c r="P91" s="17">
        <v>0</v>
      </c>
      <c r="Q91" s="10" t="s">
        <v>432</v>
      </c>
      <c r="R91" s="17" t="s">
        <v>432</v>
      </c>
      <c r="S91" s="10" t="s">
        <v>432</v>
      </c>
    </row>
    <row r="92" spans="1:19" ht="15">
      <c r="A92" s="3" t="s">
        <v>64</v>
      </c>
      <c r="B92" s="3" t="s">
        <v>16</v>
      </c>
      <c r="C92" s="3"/>
      <c r="D92" s="17">
        <v>22300</v>
      </c>
      <c r="E92" s="17">
        <v>348850.83</v>
      </c>
      <c r="F92" s="10" t="s">
        <v>428</v>
      </c>
      <c r="G92" s="17">
        <v>22300</v>
      </c>
      <c r="H92" s="10" t="s">
        <v>428</v>
      </c>
      <c r="I92" s="10" t="s">
        <v>428</v>
      </c>
      <c r="J92" s="17">
        <v>340.22773</v>
      </c>
      <c r="K92" s="17">
        <v>76285.83533850001</v>
      </c>
      <c r="L92" s="10" t="s">
        <v>428</v>
      </c>
      <c r="M92" s="17">
        <v>695</v>
      </c>
      <c r="N92" s="10" t="s">
        <v>428</v>
      </c>
      <c r="O92" s="10" t="s">
        <v>428</v>
      </c>
      <c r="P92" s="17">
        <f>'МР Дт'!N19</f>
        <v>61614.8827129752</v>
      </c>
      <c r="Q92" s="10" t="s">
        <v>428</v>
      </c>
      <c r="R92" s="17">
        <v>63903</v>
      </c>
      <c r="S92" s="10" t="s">
        <v>428</v>
      </c>
    </row>
    <row r="93" spans="1:19" ht="15">
      <c r="A93" s="3" t="s">
        <v>64</v>
      </c>
      <c r="B93" s="3" t="s">
        <v>429</v>
      </c>
      <c r="C93" s="3"/>
      <c r="D93" s="17" t="s">
        <v>432</v>
      </c>
      <c r="E93" s="17" t="s">
        <v>432</v>
      </c>
      <c r="F93" s="4" t="s">
        <v>432</v>
      </c>
      <c r="G93" s="17" t="s">
        <v>432</v>
      </c>
      <c r="H93" s="4" t="s">
        <v>432</v>
      </c>
      <c r="I93" s="4" t="s">
        <v>432</v>
      </c>
      <c r="J93" s="17" t="s">
        <v>432</v>
      </c>
      <c r="K93" s="17" t="s">
        <v>432</v>
      </c>
      <c r="L93" s="4" t="s">
        <v>432</v>
      </c>
      <c r="M93" s="17" t="s">
        <v>432</v>
      </c>
      <c r="N93" s="4" t="s">
        <v>432</v>
      </c>
      <c r="O93" s="4" t="s">
        <v>432</v>
      </c>
      <c r="P93" s="17">
        <v>0</v>
      </c>
      <c r="Q93" s="10" t="s">
        <v>432</v>
      </c>
      <c r="R93" s="17" t="s">
        <v>432</v>
      </c>
      <c r="S93" s="10" t="s">
        <v>432</v>
      </c>
    </row>
    <row r="94" spans="1:19" ht="15">
      <c r="A94" s="3" t="s">
        <v>64</v>
      </c>
      <c r="B94" s="3" t="s">
        <v>431</v>
      </c>
      <c r="C94" s="3"/>
      <c r="D94" s="17" t="s">
        <v>432</v>
      </c>
      <c r="E94" s="17" t="s">
        <v>432</v>
      </c>
      <c r="F94" s="4" t="s">
        <v>432</v>
      </c>
      <c r="G94" s="17" t="s">
        <v>432</v>
      </c>
      <c r="H94" s="4" t="s">
        <v>432</v>
      </c>
      <c r="I94" s="4" t="s">
        <v>432</v>
      </c>
      <c r="J94" s="17" t="s">
        <v>432</v>
      </c>
      <c r="K94" s="17" t="s">
        <v>432</v>
      </c>
      <c r="L94" s="4" t="s">
        <v>432</v>
      </c>
      <c r="M94" s="17" t="s">
        <v>432</v>
      </c>
      <c r="N94" s="4" t="s">
        <v>432</v>
      </c>
      <c r="O94" s="4" t="s">
        <v>432</v>
      </c>
      <c r="P94" s="17">
        <v>0</v>
      </c>
      <c r="Q94" s="10" t="s">
        <v>432</v>
      </c>
      <c r="R94" s="17" t="s">
        <v>432</v>
      </c>
      <c r="S94" s="10" t="s">
        <v>432</v>
      </c>
    </row>
    <row r="95" spans="1:19" ht="15">
      <c r="A95" s="3" t="s">
        <v>64</v>
      </c>
      <c r="B95" s="3" t="s">
        <v>65</v>
      </c>
      <c r="C95" s="3"/>
      <c r="D95" s="17">
        <v>0</v>
      </c>
      <c r="E95" s="17">
        <v>10157</v>
      </c>
      <c r="F95" s="10" t="s">
        <v>428</v>
      </c>
      <c r="G95" s="17">
        <v>0</v>
      </c>
      <c r="H95" s="10" t="s">
        <v>428</v>
      </c>
      <c r="I95" s="10" t="s">
        <v>428</v>
      </c>
      <c r="J95" s="17">
        <v>0</v>
      </c>
      <c r="K95" s="17">
        <v>2502.18</v>
      </c>
      <c r="L95" s="10" t="s">
        <v>428</v>
      </c>
      <c r="M95" s="17">
        <v>0</v>
      </c>
      <c r="N95" s="10" t="s">
        <v>428</v>
      </c>
      <c r="O95" s="10" t="s">
        <v>428</v>
      </c>
      <c r="P95" s="17">
        <f>('поселения Дт'!O55)/1000</f>
        <v>1351.2201400000001</v>
      </c>
      <c r="Q95" s="10" t="s">
        <v>428</v>
      </c>
      <c r="R95" s="17">
        <v>4372</v>
      </c>
      <c r="S95" s="10" t="s">
        <v>428</v>
      </c>
    </row>
    <row r="96" spans="1:19" ht="15">
      <c r="A96" s="3" t="s">
        <v>64</v>
      </c>
      <c r="B96" s="3" t="s">
        <v>66</v>
      </c>
      <c r="C96" s="3"/>
      <c r="D96" s="17">
        <v>0</v>
      </c>
      <c r="E96" s="17">
        <v>4713.6</v>
      </c>
      <c r="F96" s="10" t="s">
        <v>428</v>
      </c>
      <c r="G96" s="17">
        <v>0</v>
      </c>
      <c r="H96" s="10" t="s">
        <v>428</v>
      </c>
      <c r="I96" s="10" t="s">
        <v>428</v>
      </c>
      <c r="J96" s="17">
        <v>0</v>
      </c>
      <c r="K96" s="17">
        <v>2302.545</v>
      </c>
      <c r="L96" s="10" t="s">
        <v>428</v>
      </c>
      <c r="M96" s="17">
        <v>0</v>
      </c>
      <c r="N96" s="10" t="s">
        <v>428</v>
      </c>
      <c r="O96" s="10" t="s">
        <v>428</v>
      </c>
      <c r="P96" s="17">
        <f>('поселения Дт'!O56)/1000</f>
        <v>1619.94474</v>
      </c>
      <c r="Q96" s="10" t="s">
        <v>428</v>
      </c>
      <c r="R96" s="17">
        <v>3105</v>
      </c>
      <c r="S96" s="10" t="s">
        <v>428</v>
      </c>
    </row>
    <row r="97" spans="1:19" ht="15">
      <c r="A97" s="3" t="s">
        <v>64</v>
      </c>
      <c r="B97" s="3" t="s">
        <v>67</v>
      </c>
      <c r="C97" s="3"/>
      <c r="D97" s="17">
        <v>0</v>
      </c>
      <c r="E97" s="17">
        <v>19085</v>
      </c>
      <c r="F97" s="10" t="s">
        <v>428</v>
      </c>
      <c r="G97" s="17">
        <v>0</v>
      </c>
      <c r="H97" s="10" t="s">
        <v>428</v>
      </c>
      <c r="I97" s="10" t="s">
        <v>428</v>
      </c>
      <c r="J97" s="17">
        <v>0</v>
      </c>
      <c r="K97" s="17">
        <v>4691.192478</v>
      </c>
      <c r="L97" s="10" t="s">
        <v>428</v>
      </c>
      <c r="M97" s="17">
        <v>0</v>
      </c>
      <c r="N97" s="10" t="s">
        <v>428</v>
      </c>
      <c r="O97" s="10" t="s">
        <v>428</v>
      </c>
      <c r="P97" s="17">
        <f>('поселения Дт'!O57)/1000</f>
        <v>1908.5</v>
      </c>
      <c r="Q97" s="10" t="s">
        <v>428</v>
      </c>
      <c r="R97" s="17">
        <v>5166</v>
      </c>
      <c r="S97" s="10" t="s">
        <v>428</v>
      </c>
    </row>
    <row r="98" spans="1:19" ht="15">
      <c r="A98" s="3" t="s">
        <v>64</v>
      </c>
      <c r="B98" s="3" t="s">
        <v>68</v>
      </c>
      <c r="C98" s="3"/>
      <c r="D98" s="17">
        <v>0</v>
      </c>
      <c r="E98" s="17">
        <v>3748.6</v>
      </c>
      <c r="F98" s="10" t="s">
        <v>428</v>
      </c>
      <c r="G98" s="17">
        <v>0</v>
      </c>
      <c r="H98" s="10" t="s">
        <v>428</v>
      </c>
      <c r="I98" s="10" t="s">
        <v>428</v>
      </c>
      <c r="J98" s="17">
        <v>0</v>
      </c>
      <c r="K98" s="17">
        <v>1095.9755999999998</v>
      </c>
      <c r="L98" s="10" t="s">
        <v>428</v>
      </c>
      <c r="M98" s="17">
        <v>0</v>
      </c>
      <c r="N98" s="10" t="s">
        <v>428</v>
      </c>
      <c r="O98" s="10" t="s">
        <v>428</v>
      </c>
      <c r="P98" s="17">
        <f>('поселения Дт'!O58)/1000</f>
        <v>550.36</v>
      </c>
      <c r="Q98" s="10" t="s">
        <v>428</v>
      </c>
      <c r="R98" s="17">
        <v>3105</v>
      </c>
      <c r="S98" s="10" t="s">
        <v>428</v>
      </c>
    </row>
    <row r="99" spans="1:19" ht="15">
      <c r="A99" s="3" t="s">
        <v>64</v>
      </c>
      <c r="B99" s="3" t="s">
        <v>69</v>
      </c>
      <c r="C99" s="3"/>
      <c r="D99" s="17">
        <v>0</v>
      </c>
      <c r="E99" s="17">
        <v>87309.79999999999</v>
      </c>
      <c r="F99" s="10" t="s">
        <v>428</v>
      </c>
      <c r="G99" s="17">
        <v>0</v>
      </c>
      <c r="H99" s="10" t="s">
        <v>428</v>
      </c>
      <c r="I99" s="10" t="s">
        <v>428</v>
      </c>
      <c r="J99" s="17">
        <v>0</v>
      </c>
      <c r="K99" s="17">
        <v>27233.5768545</v>
      </c>
      <c r="L99" s="10" t="s">
        <v>428</v>
      </c>
      <c r="M99" s="17">
        <v>0</v>
      </c>
      <c r="N99" s="10" t="s">
        <v>428</v>
      </c>
      <c r="O99" s="10" t="s">
        <v>428</v>
      </c>
      <c r="P99" s="17">
        <f>('поселения Дт'!O59)/1000</f>
        <v>25705.46377</v>
      </c>
      <c r="Q99" s="10" t="s">
        <v>428</v>
      </c>
      <c r="R99" s="17">
        <v>10246</v>
      </c>
      <c r="S99" s="10" t="s">
        <v>428</v>
      </c>
    </row>
    <row r="100" spans="1:19" ht="15">
      <c r="A100" s="3" t="s">
        <v>64</v>
      </c>
      <c r="B100" s="3" t="s">
        <v>70</v>
      </c>
      <c r="C100" s="3"/>
      <c r="D100" s="17">
        <v>0</v>
      </c>
      <c r="E100" s="17">
        <v>13464.4</v>
      </c>
      <c r="F100" s="10" t="s">
        <v>428</v>
      </c>
      <c r="G100" s="17">
        <v>0</v>
      </c>
      <c r="H100" s="10" t="s">
        <v>428</v>
      </c>
      <c r="I100" s="10" t="s">
        <v>428</v>
      </c>
      <c r="J100" s="17">
        <v>0</v>
      </c>
      <c r="K100" s="17">
        <v>2617.56</v>
      </c>
      <c r="L100" s="10" t="s">
        <v>428</v>
      </c>
      <c r="M100" s="17">
        <v>0</v>
      </c>
      <c r="N100" s="10" t="s">
        <v>428</v>
      </c>
      <c r="O100" s="10" t="s">
        <v>428</v>
      </c>
      <c r="P100" s="17">
        <f>('поселения Дт'!O60)/1000</f>
        <v>3540.70885</v>
      </c>
      <c r="Q100" s="10" t="s">
        <v>428</v>
      </c>
      <c r="R100" s="17">
        <v>4075</v>
      </c>
      <c r="S100" s="10" t="s">
        <v>428</v>
      </c>
    </row>
    <row r="101" spans="1:19" ht="15">
      <c r="A101" s="3" t="s">
        <v>64</v>
      </c>
      <c r="B101" s="3" t="s">
        <v>71</v>
      </c>
      <c r="C101" s="3"/>
      <c r="D101" s="17">
        <v>0</v>
      </c>
      <c r="E101" s="17">
        <v>10373.6</v>
      </c>
      <c r="F101" s="10" t="s">
        <v>428</v>
      </c>
      <c r="G101" s="17">
        <v>0</v>
      </c>
      <c r="H101" s="10" t="s">
        <v>428</v>
      </c>
      <c r="I101" s="10" t="s">
        <v>428</v>
      </c>
      <c r="J101" s="17">
        <v>0</v>
      </c>
      <c r="K101" s="17">
        <v>3792.645</v>
      </c>
      <c r="L101" s="10" t="s">
        <v>428</v>
      </c>
      <c r="M101" s="17">
        <v>0</v>
      </c>
      <c r="N101" s="10" t="s">
        <v>428</v>
      </c>
      <c r="O101" s="10" t="s">
        <v>428</v>
      </c>
      <c r="P101" s="17">
        <f>('поселения Дт'!O61)/1000</f>
        <v>3240.25525</v>
      </c>
      <c r="Q101" s="10"/>
      <c r="R101" s="17"/>
      <c r="S101" s="10"/>
    </row>
    <row r="102" spans="1:19" ht="15">
      <c r="A102" s="3" t="s">
        <v>64</v>
      </c>
      <c r="B102" s="3" t="s">
        <v>72</v>
      </c>
      <c r="C102" s="3"/>
      <c r="D102" s="17">
        <v>300</v>
      </c>
      <c r="E102" s="17">
        <v>4089</v>
      </c>
      <c r="F102" s="10" t="s">
        <v>428</v>
      </c>
      <c r="G102" s="17">
        <v>300</v>
      </c>
      <c r="H102" s="10" t="s">
        <v>428</v>
      </c>
      <c r="I102" s="10" t="s">
        <v>428</v>
      </c>
      <c r="J102" s="17">
        <v>3.05138</v>
      </c>
      <c r="K102" s="17">
        <v>777.735</v>
      </c>
      <c r="L102" s="10" t="s">
        <v>428</v>
      </c>
      <c r="M102" s="17">
        <v>17.8</v>
      </c>
      <c r="N102" s="10" t="s">
        <v>428</v>
      </c>
      <c r="O102" s="10" t="s">
        <v>428</v>
      </c>
      <c r="P102" s="17">
        <f>('поселения Дт'!O62)/1000</f>
        <v>443.23341000000005</v>
      </c>
      <c r="Q102" s="10" t="s">
        <v>428</v>
      </c>
      <c r="R102" s="17">
        <v>2912</v>
      </c>
      <c r="S102" s="10" t="s">
        <v>428</v>
      </c>
    </row>
    <row r="103" spans="1:19" ht="15">
      <c r="A103" s="3" t="s">
        <v>64</v>
      </c>
      <c r="B103" s="3" t="s">
        <v>73</v>
      </c>
      <c r="C103" s="3"/>
      <c r="D103" s="17">
        <v>2100</v>
      </c>
      <c r="E103" s="17">
        <v>12165.3</v>
      </c>
      <c r="F103" s="10" t="s">
        <v>428</v>
      </c>
      <c r="G103" s="17">
        <v>2100</v>
      </c>
      <c r="H103" s="10" t="s">
        <v>428</v>
      </c>
      <c r="I103" s="10" t="s">
        <v>428</v>
      </c>
      <c r="J103" s="17">
        <v>21.35959</v>
      </c>
      <c r="K103" s="17">
        <v>1550.445</v>
      </c>
      <c r="L103" s="10" t="s">
        <v>428</v>
      </c>
      <c r="M103" s="17">
        <v>124.3</v>
      </c>
      <c r="N103" s="10" t="s">
        <v>428</v>
      </c>
      <c r="O103" s="10" t="s">
        <v>428</v>
      </c>
      <c r="P103" s="17">
        <f>('поселения Дт'!O63)/1000</f>
        <v>952.4324500000001</v>
      </c>
      <c r="Q103" s="10" t="s">
        <v>428</v>
      </c>
      <c r="R103" s="17">
        <v>3687</v>
      </c>
      <c r="S103" s="10" t="s">
        <v>428</v>
      </c>
    </row>
    <row r="104" spans="1:19" ht="15">
      <c r="A104" s="3" t="s">
        <v>64</v>
      </c>
      <c r="B104" s="3" t="s">
        <v>74</v>
      </c>
      <c r="C104" s="3"/>
      <c r="D104" s="17">
        <v>2200</v>
      </c>
      <c r="E104" s="17">
        <v>19845.9</v>
      </c>
      <c r="F104" s="10" t="s">
        <v>428</v>
      </c>
      <c r="G104" s="17">
        <v>2200</v>
      </c>
      <c r="H104" s="10" t="s">
        <v>428</v>
      </c>
      <c r="I104" s="10" t="s">
        <v>428</v>
      </c>
      <c r="J104" s="17">
        <v>28.393060000000002</v>
      </c>
      <c r="K104" s="17">
        <v>2602.35</v>
      </c>
      <c r="L104" s="10" t="s">
        <v>428</v>
      </c>
      <c r="M104" s="17">
        <v>111.3</v>
      </c>
      <c r="N104" s="10" t="s">
        <v>428</v>
      </c>
      <c r="O104" s="10" t="s">
        <v>428</v>
      </c>
      <c r="P104" s="17">
        <f>('поселения Дт'!O64)/1000</f>
        <v>2088.03766</v>
      </c>
      <c r="Q104" s="10" t="s">
        <v>428</v>
      </c>
      <c r="R104" s="17">
        <v>4770</v>
      </c>
      <c r="S104" s="10" t="s">
        <v>428</v>
      </c>
    </row>
    <row r="105" spans="1:19" ht="15">
      <c r="A105" s="3" t="s">
        <v>75</v>
      </c>
      <c r="B105" s="3" t="s">
        <v>75</v>
      </c>
      <c r="C105" s="3"/>
      <c r="D105" s="17" t="s">
        <v>432</v>
      </c>
      <c r="E105" s="17" t="s">
        <v>432</v>
      </c>
      <c r="F105" s="4" t="s">
        <v>432</v>
      </c>
      <c r="G105" s="17" t="s">
        <v>432</v>
      </c>
      <c r="H105" s="4" t="s">
        <v>432</v>
      </c>
      <c r="I105" s="4" t="s">
        <v>432</v>
      </c>
      <c r="J105" s="17" t="s">
        <v>432</v>
      </c>
      <c r="K105" s="17" t="s">
        <v>432</v>
      </c>
      <c r="L105" s="4" t="s">
        <v>432</v>
      </c>
      <c r="M105" s="17" t="s">
        <v>432</v>
      </c>
      <c r="N105" s="4" t="s">
        <v>432</v>
      </c>
      <c r="O105" s="4" t="s">
        <v>432</v>
      </c>
      <c r="P105" s="17">
        <v>0</v>
      </c>
      <c r="Q105" s="10" t="s">
        <v>432</v>
      </c>
      <c r="R105" s="17" t="s">
        <v>432</v>
      </c>
      <c r="S105" s="10" t="s">
        <v>432</v>
      </c>
    </row>
    <row r="106" spans="1:19" ht="15">
      <c r="A106" s="3" t="s">
        <v>75</v>
      </c>
      <c r="B106" s="3" t="s">
        <v>16</v>
      </c>
      <c r="C106" s="3"/>
      <c r="D106" s="17">
        <v>119000</v>
      </c>
      <c r="E106" s="17">
        <v>497855.3</v>
      </c>
      <c r="F106" s="10" t="s">
        <v>428</v>
      </c>
      <c r="G106" s="17">
        <v>343855.3</v>
      </c>
      <c r="H106" s="10" t="s">
        <v>428</v>
      </c>
      <c r="I106" s="10" t="s">
        <v>428</v>
      </c>
      <c r="J106" s="17">
        <v>4422.97605</v>
      </c>
      <c r="K106" s="17">
        <v>115712.39304750001</v>
      </c>
      <c r="L106" s="10" t="s">
        <v>428</v>
      </c>
      <c r="M106" s="17">
        <v>10026.7</v>
      </c>
      <c r="N106" s="10" t="s">
        <v>428</v>
      </c>
      <c r="O106" s="10" t="s">
        <v>428</v>
      </c>
      <c r="P106" s="17">
        <f>'МР Дт'!N20</f>
        <v>132019.7392369528</v>
      </c>
      <c r="Q106" s="10" t="s">
        <v>428</v>
      </c>
      <c r="R106" s="17">
        <v>102936</v>
      </c>
      <c r="S106" s="10" t="s">
        <v>428</v>
      </c>
    </row>
    <row r="107" spans="1:19" ht="15">
      <c r="A107" s="3" t="s">
        <v>75</v>
      </c>
      <c r="B107" s="3" t="s">
        <v>429</v>
      </c>
      <c r="C107" s="3"/>
      <c r="D107" s="17" t="s">
        <v>432</v>
      </c>
      <c r="E107" s="17" t="s">
        <v>432</v>
      </c>
      <c r="F107" s="4" t="s">
        <v>432</v>
      </c>
      <c r="G107" s="17" t="s">
        <v>432</v>
      </c>
      <c r="H107" s="4" t="s">
        <v>432</v>
      </c>
      <c r="I107" s="4" t="s">
        <v>432</v>
      </c>
      <c r="J107" s="17" t="s">
        <v>432</v>
      </c>
      <c r="K107" s="17" t="s">
        <v>432</v>
      </c>
      <c r="L107" s="4" t="s">
        <v>432</v>
      </c>
      <c r="M107" s="17" t="s">
        <v>432</v>
      </c>
      <c r="N107" s="4" t="s">
        <v>432</v>
      </c>
      <c r="O107" s="4" t="s">
        <v>432</v>
      </c>
      <c r="P107" s="17">
        <v>0</v>
      </c>
      <c r="Q107" s="10" t="s">
        <v>432</v>
      </c>
      <c r="R107" s="17" t="s">
        <v>432</v>
      </c>
      <c r="S107" s="10" t="s">
        <v>432</v>
      </c>
    </row>
    <row r="108" spans="1:19" ht="15">
      <c r="A108" s="3" t="s">
        <v>75</v>
      </c>
      <c r="B108" s="3" t="s">
        <v>430</v>
      </c>
      <c r="C108" s="3"/>
      <c r="D108" s="17" t="s">
        <v>432</v>
      </c>
      <c r="E108" s="17" t="s">
        <v>432</v>
      </c>
      <c r="F108" s="4" t="s">
        <v>432</v>
      </c>
      <c r="G108" s="17" t="s">
        <v>432</v>
      </c>
      <c r="H108" s="4" t="s">
        <v>432</v>
      </c>
      <c r="I108" s="4" t="s">
        <v>432</v>
      </c>
      <c r="J108" s="17" t="s">
        <v>432</v>
      </c>
      <c r="K108" s="17" t="s">
        <v>432</v>
      </c>
      <c r="L108" s="4" t="s">
        <v>432</v>
      </c>
      <c r="M108" s="17" t="s">
        <v>432</v>
      </c>
      <c r="N108" s="4" t="s">
        <v>432</v>
      </c>
      <c r="O108" s="4" t="s">
        <v>432</v>
      </c>
      <c r="P108" s="17">
        <v>0</v>
      </c>
      <c r="Q108" s="10" t="s">
        <v>432</v>
      </c>
      <c r="R108" s="17" t="s">
        <v>432</v>
      </c>
      <c r="S108" s="10" t="s">
        <v>432</v>
      </c>
    </row>
    <row r="109" spans="1:19" ht="15">
      <c r="A109" s="3" t="s">
        <v>75</v>
      </c>
      <c r="B109" s="3" t="s">
        <v>76</v>
      </c>
      <c r="C109" s="3"/>
      <c r="D109" s="17">
        <v>14000</v>
      </c>
      <c r="E109" s="17">
        <v>105231.5</v>
      </c>
      <c r="F109" s="10" t="s">
        <v>428</v>
      </c>
      <c r="G109" s="17">
        <v>33000</v>
      </c>
      <c r="H109" s="10" t="s">
        <v>428</v>
      </c>
      <c r="I109" s="10" t="s">
        <v>428</v>
      </c>
      <c r="J109" s="17">
        <v>557.30507</v>
      </c>
      <c r="K109" s="17">
        <v>21380.657827499996</v>
      </c>
      <c r="L109" s="10" t="s">
        <v>428</v>
      </c>
      <c r="M109" s="17">
        <v>1400</v>
      </c>
      <c r="N109" s="10" t="s">
        <v>428</v>
      </c>
      <c r="O109" s="10" t="s">
        <v>428</v>
      </c>
      <c r="P109" s="17">
        <f>('поселения Дт'!O66)/1000</f>
        <v>19888.592259999998</v>
      </c>
      <c r="Q109" s="10" t="s">
        <v>428</v>
      </c>
      <c r="R109" s="17">
        <v>16330</v>
      </c>
      <c r="S109" s="10" t="s">
        <v>428</v>
      </c>
    </row>
    <row r="110" spans="1:19" ht="15">
      <c r="A110" s="3" t="s">
        <v>75</v>
      </c>
      <c r="B110" s="3" t="s">
        <v>77</v>
      </c>
      <c r="C110" s="3"/>
      <c r="D110" s="17">
        <v>0</v>
      </c>
      <c r="E110" s="17">
        <v>8852.000000000002</v>
      </c>
      <c r="F110" s="10" t="s">
        <v>428</v>
      </c>
      <c r="G110" s="17">
        <v>510</v>
      </c>
      <c r="H110" s="10" t="s">
        <v>428</v>
      </c>
      <c r="I110" s="10" t="s">
        <v>428</v>
      </c>
      <c r="J110" s="17">
        <v>7.397270000000001</v>
      </c>
      <c r="K110" s="17">
        <v>3371.82549</v>
      </c>
      <c r="L110" s="10" t="s">
        <v>428</v>
      </c>
      <c r="M110" s="17">
        <v>20</v>
      </c>
      <c r="N110" s="10" t="s">
        <v>428</v>
      </c>
      <c r="O110" s="10" t="s">
        <v>428</v>
      </c>
      <c r="P110" s="17">
        <f>('поселения Дт'!O67)/1000</f>
        <v>2013.50168</v>
      </c>
      <c r="Q110" s="10" t="s">
        <v>428</v>
      </c>
      <c r="R110" s="17">
        <v>4770</v>
      </c>
      <c r="S110" s="10" t="s">
        <v>428</v>
      </c>
    </row>
    <row r="111" spans="1:19" ht="15">
      <c r="A111" s="3" t="s">
        <v>75</v>
      </c>
      <c r="B111" s="3" t="s">
        <v>78</v>
      </c>
      <c r="C111" s="3"/>
      <c r="D111" s="17">
        <v>0</v>
      </c>
      <c r="E111" s="17">
        <v>19647.4</v>
      </c>
      <c r="F111" s="10" t="s">
        <v>428</v>
      </c>
      <c r="G111" s="17">
        <v>0</v>
      </c>
      <c r="H111" s="10" t="s">
        <v>428</v>
      </c>
      <c r="I111" s="10" t="s">
        <v>428</v>
      </c>
      <c r="J111" s="17">
        <v>0</v>
      </c>
      <c r="K111" s="17">
        <v>5238.089139</v>
      </c>
      <c r="L111" s="10" t="s">
        <v>428</v>
      </c>
      <c r="M111" s="17">
        <v>0</v>
      </c>
      <c r="N111" s="10" t="s">
        <v>428</v>
      </c>
      <c r="O111" s="10" t="s">
        <v>428</v>
      </c>
      <c r="P111" s="17">
        <f>('поселения Дт'!O68)/1000</f>
        <v>7838.26646</v>
      </c>
      <c r="Q111" s="10"/>
      <c r="R111" s="17"/>
      <c r="S111" s="10"/>
    </row>
    <row r="112" spans="1:19" ht="15">
      <c r="A112" s="3" t="s">
        <v>75</v>
      </c>
      <c r="B112" s="3" t="s">
        <v>431</v>
      </c>
      <c r="C112" s="3"/>
      <c r="D112" s="17" t="s">
        <v>432</v>
      </c>
      <c r="E112" s="17" t="s">
        <v>432</v>
      </c>
      <c r="F112" s="4" t="s">
        <v>432</v>
      </c>
      <c r="G112" s="17" t="s">
        <v>432</v>
      </c>
      <c r="H112" s="4" t="s">
        <v>432</v>
      </c>
      <c r="I112" s="4" t="s">
        <v>432</v>
      </c>
      <c r="J112" s="17" t="s">
        <v>432</v>
      </c>
      <c r="K112" s="17" t="s">
        <v>432</v>
      </c>
      <c r="L112" s="4" t="s">
        <v>432</v>
      </c>
      <c r="M112" s="17" t="s">
        <v>432</v>
      </c>
      <c r="N112" s="4" t="s">
        <v>432</v>
      </c>
      <c r="O112" s="4" t="s">
        <v>432</v>
      </c>
      <c r="P112" s="17">
        <v>0</v>
      </c>
      <c r="Q112" s="10" t="s">
        <v>432</v>
      </c>
      <c r="R112" s="17" t="s">
        <v>432</v>
      </c>
      <c r="S112" s="10" t="s">
        <v>432</v>
      </c>
    </row>
    <row r="113" spans="1:19" ht="15">
      <c r="A113" s="3" t="s">
        <v>75</v>
      </c>
      <c r="B113" s="3" t="s">
        <v>79</v>
      </c>
      <c r="C113" s="3"/>
      <c r="D113" s="17">
        <v>0</v>
      </c>
      <c r="E113" s="17">
        <v>3110</v>
      </c>
      <c r="F113" s="10" t="s">
        <v>428</v>
      </c>
      <c r="G113" s="17">
        <v>0</v>
      </c>
      <c r="H113" s="10" t="s">
        <v>428</v>
      </c>
      <c r="I113" s="10" t="s">
        <v>428</v>
      </c>
      <c r="J113" s="17">
        <v>0</v>
      </c>
      <c r="K113" s="17">
        <v>1421.5541745</v>
      </c>
      <c r="L113" s="10" t="s">
        <v>428</v>
      </c>
      <c r="M113" s="17">
        <v>0</v>
      </c>
      <c r="N113" s="10" t="s">
        <v>428</v>
      </c>
      <c r="O113" s="10" t="s">
        <v>428</v>
      </c>
      <c r="P113" s="17">
        <f>('поселения Дт'!O69)/1000</f>
        <v>1587.22783</v>
      </c>
      <c r="Q113" s="10" t="s">
        <v>428</v>
      </c>
      <c r="R113" s="17">
        <v>2912</v>
      </c>
      <c r="S113" s="10" t="s">
        <v>428</v>
      </c>
    </row>
    <row r="114" spans="1:19" ht="15">
      <c r="A114" s="3" t="s">
        <v>75</v>
      </c>
      <c r="B114" s="3" t="s">
        <v>80</v>
      </c>
      <c r="C114" s="3"/>
      <c r="D114" s="17">
        <v>0</v>
      </c>
      <c r="E114" s="17">
        <v>12600</v>
      </c>
      <c r="F114" s="10" t="s">
        <v>428</v>
      </c>
      <c r="G114" s="17">
        <v>0</v>
      </c>
      <c r="H114" s="10" t="s">
        <v>428</v>
      </c>
      <c r="I114" s="10" t="s">
        <v>428</v>
      </c>
      <c r="J114" s="17">
        <v>0</v>
      </c>
      <c r="K114" s="17">
        <v>3364.63722</v>
      </c>
      <c r="L114" s="10" t="s">
        <v>428</v>
      </c>
      <c r="M114" s="17">
        <v>0</v>
      </c>
      <c r="N114" s="10" t="s">
        <v>428</v>
      </c>
      <c r="O114" s="10" t="s">
        <v>428</v>
      </c>
      <c r="P114" s="17">
        <f>('поселения Дт'!O70)/1000</f>
        <v>2277.5148</v>
      </c>
      <c r="Q114" s="10" t="s">
        <v>428</v>
      </c>
      <c r="R114" s="17">
        <v>4770</v>
      </c>
      <c r="S114" s="10" t="s">
        <v>428</v>
      </c>
    </row>
    <row r="115" spans="1:19" ht="15">
      <c r="A115" s="3" t="s">
        <v>75</v>
      </c>
      <c r="B115" s="3" t="s">
        <v>81</v>
      </c>
      <c r="C115" s="3"/>
      <c r="D115" s="17">
        <v>0</v>
      </c>
      <c r="E115" s="17">
        <v>12174.999999999998</v>
      </c>
      <c r="F115" s="10" t="s">
        <v>428</v>
      </c>
      <c r="G115" s="17">
        <v>3000</v>
      </c>
      <c r="H115" s="10" t="s">
        <v>428</v>
      </c>
      <c r="I115" s="10" t="s">
        <v>428</v>
      </c>
      <c r="J115" s="17">
        <v>0</v>
      </c>
      <c r="K115" s="17">
        <v>3817.1857545</v>
      </c>
      <c r="L115" s="10" t="s">
        <v>428</v>
      </c>
      <c r="M115" s="17">
        <v>0</v>
      </c>
      <c r="N115" s="10" t="s">
        <v>428</v>
      </c>
      <c r="O115" s="10" t="s">
        <v>428</v>
      </c>
      <c r="P115" s="17">
        <f>('поселения Дт'!O71)/1000</f>
        <v>5194.71663</v>
      </c>
      <c r="Q115" s="10" t="s">
        <v>428</v>
      </c>
      <c r="R115" s="17">
        <v>4570</v>
      </c>
      <c r="S115" s="10" t="s">
        <v>428</v>
      </c>
    </row>
    <row r="116" spans="1:19" ht="15">
      <c r="A116" s="3" t="s">
        <v>75</v>
      </c>
      <c r="B116" s="3" t="s">
        <v>82</v>
      </c>
      <c r="C116" s="3"/>
      <c r="D116" s="17">
        <v>0</v>
      </c>
      <c r="E116" s="17">
        <v>5383</v>
      </c>
      <c r="F116" s="10" t="s">
        <v>428</v>
      </c>
      <c r="G116" s="17">
        <v>0</v>
      </c>
      <c r="H116" s="10" t="s">
        <v>428</v>
      </c>
      <c r="I116" s="10" t="s">
        <v>428</v>
      </c>
      <c r="J116" s="17">
        <v>0</v>
      </c>
      <c r="K116" s="17">
        <v>2450.548374</v>
      </c>
      <c r="L116" s="10" t="s">
        <v>428</v>
      </c>
      <c r="M116" s="17">
        <v>0</v>
      </c>
      <c r="N116" s="10" t="s">
        <v>428</v>
      </c>
      <c r="O116" s="10" t="s">
        <v>428</v>
      </c>
      <c r="P116" s="17">
        <f>('поселения Дт'!O72)/1000</f>
        <v>1611.2926599999998</v>
      </c>
      <c r="Q116" s="10" t="s">
        <v>428</v>
      </c>
      <c r="R116" s="17">
        <v>3299</v>
      </c>
      <c r="S116" s="10" t="s">
        <v>428</v>
      </c>
    </row>
    <row r="117" spans="1:19" ht="15">
      <c r="A117" s="3" t="s">
        <v>75</v>
      </c>
      <c r="B117" s="3" t="s">
        <v>83</v>
      </c>
      <c r="C117" s="3"/>
      <c r="D117" s="17">
        <v>0</v>
      </c>
      <c r="E117" s="17">
        <v>6941.3</v>
      </c>
      <c r="F117" s="10" t="s">
        <v>428</v>
      </c>
      <c r="G117" s="17">
        <v>0</v>
      </c>
      <c r="H117" s="10" t="s">
        <v>428</v>
      </c>
      <c r="I117" s="10" t="s">
        <v>428</v>
      </c>
      <c r="J117" s="17">
        <v>0</v>
      </c>
      <c r="K117" s="17">
        <v>1560.0006285</v>
      </c>
      <c r="L117" s="10" t="s">
        <v>428</v>
      </c>
      <c r="M117" s="17">
        <v>0</v>
      </c>
      <c r="N117" s="10" t="s">
        <v>428</v>
      </c>
      <c r="O117" s="10" t="s">
        <v>428</v>
      </c>
      <c r="P117" s="17">
        <f>('поселения Дт'!O73)/1000</f>
        <v>1822.93218</v>
      </c>
      <c r="Q117" s="10" t="s">
        <v>428</v>
      </c>
      <c r="R117" s="17">
        <v>3493</v>
      </c>
      <c r="S117" s="10" t="s">
        <v>428</v>
      </c>
    </row>
    <row r="118" spans="1:19" ht="15">
      <c r="A118" s="3" t="s">
        <v>75</v>
      </c>
      <c r="B118" s="3" t="s">
        <v>84</v>
      </c>
      <c r="C118" s="3"/>
      <c r="D118" s="17">
        <v>0</v>
      </c>
      <c r="E118" s="17">
        <v>9495</v>
      </c>
      <c r="F118" s="10" t="s">
        <v>428</v>
      </c>
      <c r="G118" s="17">
        <v>0</v>
      </c>
      <c r="H118" s="10" t="s">
        <v>428</v>
      </c>
      <c r="I118" s="10" t="s">
        <v>428</v>
      </c>
      <c r="J118" s="17">
        <v>0</v>
      </c>
      <c r="K118" s="17">
        <v>3104.2337369999996</v>
      </c>
      <c r="L118" s="10" t="s">
        <v>428</v>
      </c>
      <c r="M118" s="17">
        <v>0</v>
      </c>
      <c r="N118" s="10" t="s">
        <v>428</v>
      </c>
      <c r="O118" s="10" t="s">
        <v>428</v>
      </c>
      <c r="P118" s="17">
        <f>('поселения Дт'!O74)/1000</f>
        <v>1379.3909199999998</v>
      </c>
      <c r="Q118" s="10" t="s">
        <v>428</v>
      </c>
      <c r="R118" s="17">
        <v>4570</v>
      </c>
      <c r="S118" s="10" t="s">
        <v>428</v>
      </c>
    </row>
    <row r="119" spans="1:19" ht="15">
      <c r="A119" s="3" t="s">
        <v>75</v>
      </c>
      <c r="B119" s="3" t="s">
        <v>85</v>
      </c>
      <c r="C119" s="3"/>
      <c r="D119" s="17">
        <v>0</v>
      </c>
      <c r="E119" s="17">
        <v>17402</v>
      </c>
      <c r="F119" s="10" t="s">
        <v>428</v>
      </c>
      <c r="G119" s="17">
        <v>5600</v>
      </c>
      <c r="H119" s="10" t="s">
        <v>428</v>
      </c>
      <c r="I119" s="10" t="s">
        <v>428</v>
      </c>
      <c r="J119" s="17">
        <v>36.36164</v>
      </c>
      <c r="K119" s="17">
        <v>2922.7162214999994</v>
      </c>
      <c r="L119" s="10" t="s">
        <v>428</v>
      </c>
      <c r="M119" s="17">
        <v>36.4</v>
      </c>
      <c r="N119" s="10" t="s">
        <v>428</v>
      </c>
      <c r="O119" s="10" t="s">
        <v>428</v>
      </c>
      <c r="P119" s="17">
        <f>('поселения Дт'!O75)/1000</f>
        <v>3347.3748100000003</v>
      </c>
      <c r="Q119" s="10" t="s">
        <v>428</v>
      </c>
      <c r="R119" s="17">
        <v>4270</v>
      </c>
      <c r="S119" s="10" t="s">
        <v>428</v>
      </c>
    </row>
    <row r="120" spans="1:19" ht="15">
      <c r="A120" s="3" t="s">
        <v>75</v>
      </c>
      <c r="B120" s="3" t="s">
        <v>86</v>
      </c>
      <c r="C120" s="3"/>
      <c r="D120" s="17">
        <v>0</v>
      </c>
      <c r="E120" s="17">
        <v>10005</v>
      </c>
      <c r="F120" s="10" t="s">
        <v>428</v>
      </c>
      <c r="G120" s="17">
        <v>0</v>
      </c>
      <c r="H120" s="10" t="s">
        <v>428</v>
      </c>
      <c r="I120" s="10" t="s">
        <v>428</v>
      </c>
      <c r="J120" s="17">
        <v>0</v>
      </c>
      <c r="K120" s="17">
        <v>3698.9142465</v>
      </c>
      <c r="L120" s="10" t="s">
        <v>428</v>
      </c>
      <c r="M120" s="17">
        <v>0</v>
      </c>
      <c r="N120" s="10" t="s">
        <v>428</v>
      </c>
      <c r="O120" s="10" t="s">
        <v>428</v>
      </c>
      <c r="P120" s="17">
        <f>('поселения Дт'!O76)/1000</f>
        <v>5110.8272400000005</v>
      </c>
      <c r="Q120" s="10" t="s">
        <v>428</v>
      </c>
      <c r="R120" s="17">
        <v>4372</v>
      </c>
      <c r="S120" s="10" t="s">
        <v>428</v>
      </c>
    </row>
    <row r="121" spans="1:19" ht="15">
      <c r="A121" s="3" t="s">
        <v>75</v>
      </c>
      <c r="B121" s="3" t="s">
        <v>87</v>
      </c>
      <c r="C121" s="3"/>
      <c r="D121" s="17">
        <v>4880</v>
      </c>
      <c r="E121" s="17">
        <v>17380</v>
      </c>
      <c r="F121" s="10" t="s">
        <v>428</v>
      </c>
      <c r="G121" s="17">
        <v>7000</v>
      </c>
      <c r="H121" s="10" t="s">
        <v>428</v>
      </c>
      <c r="I121" s="10" t="s">
        <v>428</v>
      </c>
      <c r="J121" s="17">
        <v>69.99658000000001</v>
      </c>
      <c r="K121" s="17">
        <v>1687.59987</v>
      </c>
      <c r="L121" s="10" t="s">
        <v>428</v>
      </c>
      <c r="M121" s="17">
        <v>100</v>
      </c>
      <c r="N121" s="10" t="s">
        <v>428</v>
      </c>
      <c r="O121" s="10" t="s">
        <v>428</v>
      </c>
      <c r="P121" s="17">
        <f>('поселения Дт'!O77)/1000</f>
        <v>3216.94561</v>
      </c>
      <c r="Q121" s="10" t="s">
        <v>428</v>
      </c>
      <c r="R121" s="17">
        <v>3299</v>
      </c>
      <c r="S121" s="10" t="s">
        <v>428</v>
      </c>
    </row>
    <row r="122" spans="1:19" ht="15">
      <c r="A122" s="3" t="s">
        <v>75</v>
      </c>
      <c r="B122" s="3" t="s">
        <v>88</v>
      </c>
      <c r="C122" s="3"/>
      <c r="D122" s="17">
        <v>0</v>
      </c>
      <c r="E122" s="17">
        <v>6947.7</v>
      </c>
      <c r="F122" s="10" t="s">
        <v>428</v>
      </c>
      <c r="G122" s="17">
        <v>300</v>
      </c>
      <c r="H122" s="10" t="s">
        <v>428</v>
      </c>
      <c r="I122" s="10" t="s">
        <v>428</v>
      </c>
      <c r="J122" s="17">
        <v>0</v>
      </c>
      <c r="K122" s="17">
        <v>2126.7465045</v>
      </c>
      <c r="L122" s="10" t="s">
        <v>428</v>
      </c>
      <c r="M122" s="17">
        <v>0</v>
      </c>
      <c r="N122" s="10" t="s">
        <v>428</v>
      </c>
      <c r="O122" s="10" t="s">
        <v>428</v>
      </c>
      <c r="P122" s="17">
        <f>('поселения Дт'!O78)/1000</f>
        <v>2254.08003</v>
      </c>
      <c r="Q122" s="10" t="s">
        <v>428</v>
      </c>
      <c r="R122" s="17">
        <v>4270</v>
      </c>
      <c r="S122" s="10" t="s">
        <v>428</v>
      </c>
    </row>
    <row r="123" spans="1:19" ht="15">
      <c r="A123" s="3" t="s">
        <v>75</v>
      </c>
      <c r="B123" s="3" t="s">
        <v>89</v>
      </c>
      <c r="C123" s="3"/>
      <c r="D123" s="17">
        <v>0</v>
      </c>
      <c r="E123" s="17">
        <v>2477</v>
      </c>
      <c r="F123" s="10" t="s">
        <v>428</v>
      </c>
      <c r="G123" s="17">
        <v>250</v>
      </c>
      <c r="H123" s="10" t="s">
        <v>428</v>
      </c>
      <c r="I123" s="10" t="s">
        <v>428</v>
      </c>
      <c r="J123" s="17">
        <v>0</v>
      </c>
      <c r="K123" s="17">
        <v>820.9135410000001</v>
      </c>
      <c r="L123" s="10" t="s">
        <v>428</v>
      </c>
      <c r="M123" s="17">
        <v>0</v>
      </c>
      <c r="N123" s="10" t="s">
        <v>428</v>
      </c>
      <c r="O123" s="10" t="s">
        <v>428</v>
      </c>
      <c r="P123" s="17">
        <f>('поселения Дт'!O79)/1000</f>
        <v>850.4569399999999</v>
      </c>
      <c r="Q123" s="10" t="s">
        <v>428</v>
      </c>
      <c r="R123" s="17">
        <v>2912</v>
      </c>
      <c r="S123" s="10" t="s">
        <v>428</v>
      </c>
    </row>
    <row r="124" spans="1:19" ht="15">
      <c r="A124" s="3" t="s">
        <v>75</v>
      </c>
      <c r="B124" s="3" t="s">
        <v>90</v>
      </c>
      <c r="C124" s="3"/>
      <c r="D124" s="17">
        <v>0</v>
      </c>
      <c r="E124" s="17">
        <v>5422.5</v>
      </c>
      <c r="F124" s="10" t="s">
        <v>428</v>
      </c>
      <c r="G124" s="17">
        <v>300</v>
      </c>
      <c r="H124" s="10" t="s">
        <v>428</v>
      </c>
      <c r="I124" s="10" t="s">
        <v>428</v>
      </c>
      <c r="J124" s="17">
        <v>0</v>
      </c>
      <c r="K124" s="17">
        <v>1668.4511850000001</v>
      </c>
      <c r="L124" s="10" t="s">
        <v>428</v>
      </c>
      <c r="M124" s="17">
        <v>0</v>
      </c>
      <c r="N124" s="10" t="s">
        <v>428</v>
      </c>
      <c r="O124" s="10" t="s">
        <v>428</v>
      </c>
      <c r="P124" s="17">
        <f>('поселения Дт'!O80)/1000</f>
        <v>1722.99981</v>
      </c>
      <c r="Q124" s="10" t="s">
        <v>428</v>
      </c>
      <c r="R124" s="17">
        <v>3105</v>
      </c>
      <c r="S124" s="10" t="s">
        <v>428</v>
      </c>
    </row>
    <row r="125" spans="1:19" ht="15">
      <c r="A125" s="3" t="s">
        <v>91</v>
      </c>
      <c r="B125" s="3" t="s">
        <v>91</v>
      </c>
      <c r="C125" s="3"/>
      <c r="D125" s="17" t="s">
        <v>432</v>
      </c>
      <c r="E125" s="17" t="s">
        <v>432</v>
      </c>
      <c r="F125" s="4" t="s">
        <v>432</v>
      </c>
      <c r="G125" s="17" t="s">
        <v>432</v>
      </c>
      <c r="H125" s="4" t="s">
        <v>432</v>
      </c>
      <c r="I125" s="4" t="s">
        <v>432</v>
      </c>
      <c r="J125" s="17" t="s">
        <v>432</v>
      </c>
      <c r="K125" s="17" t="s">
        <v>432</v>
      </c>
      <c r="L125" s="4" t="s">
        <v>432</v>
      </c>
      <c r="M125" s="17" t="s">
        <v>432</v>
      </c>
      <c r="N125" s="4" t="s">
        <v>432</v>
      </c>
      <c r="O125" s="4" t="s">
        <v>432</v>
      </c>
      <c r="P125" s="17">
        <v>0</v>
      </c>
      <c r="Q125" s="10" t="s">
        <v>432</v>
      </c>
      <c r="R125" s="17" t="s">
        <v>432</v>
      </c>
      <c r="S125" s="10" t="s">
        <v>432</v>
      </c>
    </row>
    <row r="126" spans="1:19" ht="15">
      <c r="A126" s="3" t="s">
        <v>91</v>
      </c>
      <c r="B126" s="3" t="s">
        <v>16</v>
      </c>
      <c r="C126" s="3"/>
      <c r="D126" s="17">
        <v>142000</v>
      </c>
      <c r="E126" s="17">
        <v>565205.9048699999</v>
      </c>
      <c r="F126" s="10" t="s">
        <v>428</v>
      </c>
      <c r="G126" s="17">
        <v>281000</v>
      </c>
      <c r="H126" s="10" t="s">
        <v>428</v>
      </c>
      <c r="I126" s="10" t="s">
        <v>428</v>
      </c>
      <c r="J126" s="17">
        <v>5586.40696</v>
      </c>
      <c r="K126" s="17">
        <v>143824.8546315</v>
      </c>
      <c r="L126" s="10" t="s">
        <v>428</v>
      </c>
      <c r="M126" s="17">
        <v>12301.6</v>
      </c>
      <c r="N126" s="10" t="s">
        <v>428</v>
      </c>
      <c r="O126" s="10" t="s">
        <v>428</v>
      </c>
      <c r="P126" s="17">
        <f>'МР Дт'!N21</f>
        <v>76824.1016062434</v>
      </c>
      <c r="Q126" s="10" t="s">
        <v>428</v>
      </c>
      <c r="R126" s="17">
        <v>131784</v>
      </c>
      <c r="S126" s="10" t="s">
        <v>428</v>
      </c>
    </row>
    <row r="127" spans="1:19" ht="15">
      <c r="A127" s="3" t="s">
        <v>91</v>
      </c>
      <c r="B127" s="3" t="s">
        <v>429</v>
      </c>
      <c r="C127" s="3"/>
      <c r="D127" s="17" t="s">
        <v>432</v>
      </c>
      <c r="E127" s="17" t="s">
        <v>432</v>
      </c>
      <c r="F127" s="4" t="s">
        <v>432</v>
      </c>
      <c r="G127" s="17" t="s">
        <v>432</v>
      </c>
      <c r="H127" s="4" t="s">
        <v>432</v>
      </c>
      <c r="I127" s="4" t="s">
        <v>432</v>
      </c>
      <c r="J127" s="17" t="s">
        <v>432</v>
      </c>
      <c r="K127" s="17" t="s">
        <v>432</v>
      </c>
      <c r="L127" s="4" t="s">
        <v>432</v>
      </c>
      <c r="M127" s="17" t="s">
        <v>432</v>
      </c>
      <c r="N127" s="4" t="s">
        <v>432</v>
      </c>
      <c r="O127" s="4" t="s">
        <v>432</v>
      </c>
      <c r="P127" s="17">
        <v>0</v>
      </c>
      <c r="Q127" s="10" t="s">
        <v>432</v>
      </c>
      <c r="R127" s="17" t="s">
        <v>432</v>
      </c>
      <c r="S127" s="10" t="s">
        <v>432</v>
      </c>
    </row>
    <row r="128" spans="1:19" ht="15">
      <c r="A128" s="3" t="s">
        <v>91</v>
      </c>
      <c r="B128" s="3" t="s">
        <v>431</v>
      </c>
      <c r="C128" s="3"/>
      <c r="D128" s="17" t="s">
        <v>432</v>
      </c>
      <c r="E128" s="17" t="s">
        <v>432</v>
      </c>
      <c r="F128" s="4" t="s">
        <v>432</v>
      </c>
      <c r="G128" s="17" t="s">
        <v>432</v>
      </c>
      <c r="H128" s="4" t="s">
        <v>432</v>
      </c>
      <c r="I128" s="4" t="s">
        <v>432</v>
      </c>
      <c r="J128" s="17" t="s">
        <v>432</v>
      </c>
      <c r="K128" s="17" t="s">
        <v>432</v>
      </c>
      <c r="L128" s="4" t="s">
        <v>432</v>
      </c>
      <c r="M128" s="17" t="s">
        <v>432</v>
      </c>
      <c r="N128" s="4" t="s">
        <v>432</v>
      </c>
      <c r="O128" s="4" t="s">
        <v>432</v>
      </c>
      <c r="P128" s="17">
        <v>0</v>
      </c>
      <c r="Q128" s="10" t="s">
        <v>432</v>
      </c>
      <c r="R128" s="17" t="s">
        <v>432</v>
      </c>
      <c r="S128" s="10" t="s">
        <v>432</v>
      </c>
    </row>
    <row r="129" spans="1:19" ht="15">
      <c r="A129" s="3" t="s">
        <v>91</v>
      </c>
      <c r="B129" s="3" t="s">
        <v>92</v>
      </c>
      <c r="C129" s="3"/>
      <c r="D129" s="17">
        <v>0</v>
      </c>
      <c r="E129" s="17">
        <v>31839</v>
      </c>
      <c r="F129" s="10" t="s">
        <v>428</v>
      </c>
      <c r="G129" s="17">
        <v>0</v>
      </c>
      <c r="H129" s="10" t="s">
        <v>428</v>
      </c>
      <c r="I129" s="10" t="s">
        <v>428</v>
      </c>
      <c r="J129" s="17">
        <v>0</v>
      </c>
      <c r="K129" s="17">
        <v>8117.718103499999</v>
      </c>
      <c r="L129" s="10" t="s">
        <v>428</v>
      </c>
      <c r="M129" s="17">
        <v>0</v>
      </c>
      <c r="N129" s="10" t="s">
        <v>428</v>
      </c>
      <c r="O129" s="10" t="s">
        <v>428</v>
      </c>
      <c r="P129" s="17">
        <f>('поселения Дт'!O82)/1000</f>
        <v>14564.93943</v>
      </c>
      <c r="Q129" s="10" t="s">
        <v>428</v>
      </c>
      <c r="R129" s="17">
        <v>6911</v>
      </c>
      <c r="S129" s="10" t="s">
        <v>428</v>
      </c>
    </row>
    <row r="130" spans="1:19" ht="15">
      <c r="A130" s="3" t="s">
        <v>91</v>
      </c>
      <c r="B130" s="3" t="s">
        <v>93</v>
      </c>
      <c r="C130" s="3"/>
      <c r="D130" s="17">
        <v>0</v>
      </c>
      <c r="E130" s="17">
        <v>115711</v>
      </c>
      <c r="F130" s="10" t="s">
        <v>428</v>
      </c>
      <c r="G130" s="17">
        <v>11500</v>
      </c>
      <c r="H130" s="10" t="s">
        <v>428</v>
      </c>
      <c r="I130" s="10" t="s">
        <v>428</v>
      </c>
      <c r="J130" s="17">
        <v>0</v>
      </c>
      <c r="K130" s="17">
        <v>24915.9974355</v>
      </c>
      <c r="L130" s="10" t="s">
        <v>428</v>
      </c>
      <c r="M130" s="17">
        <v>500</v>
      </c>
      <c r="N130" s="10" t="s">
        <v>428</v>
      </c>
      <c r="O130" s="10" t="s">
        <v>428</v>
      </c>
      <c r="P130" s="17">
        <f>('поселения Дт'!O83)/1000</f>
        <v>20568.24957</v>
      </c>
      <c r="Q130" s="10" t="s">
        <v>428</v>
      </c>
      <c r="R130" s="17">
        <v>15747</v>
      </c>
      <c r="S130" s="10" t="s">
        <v>428</v>
      </c>
    </row>
    <row r="131" spans="1:19" ht="15">
      <c r="A131" s="3" t="s">
        <v>91</v>
      </c>
      <c r="B131" s="3" t="s">
        <v>78</v>
      </c>
      <c r="C131" s="3"/>
      <c r="D131" s="17">
        <v>0</v>
      </c>
      <c r="E131" s="17">
        <v>4602.3</v>
      </c>
      <c r="F131" s="10" t="s">
        <v>428</v>
      </c>
      <c r="G131" s="17">
        <v>0</v>
      </c>
      <c r="H131" s="10" t="s">
        <v>428</v>
      </c>
      <c r="I131" s="10" t="s">
        <v>428</v>
      </c>
      <c r="J131" s="17">
        <v>0</v>
      </c>
      <c r="K131" s="17">
        <v>1263.43068</v>
      </c>
      <c r="L131" s="10" t="s">
        <v>428</v>
      </c>
      <c r="M131" s="17">
        <v>0</v>
      </c>
      <c r="N131" s="10" t="s">
        <v>428</v>
      </c>
      <c r="O131" s="10" t="s">
        <v>428</v>
      </c>
      <c r="P131" s="17">
        <f>('поселения Дт'!O84)/1000</f>
        <v>914.94258</v>
      </c>
      <c r="Q131" s="10" t="s">
        <v>428</v>
      </c>
      <c r="R131" s="17">
        <v>3493</v>
      </c>
      <c r="S131" s="10" t="s">
        <v>428</v>
      </c>
    </row>
    <row r="132" spans="1:19" ht="15">
      <c r="A132" s="3" t="s">
        <v>91</v>
      </c>
      <c r="B132" s="3" t="s">
        <v>94</v>
      </c>
      <c r="C132" s="3"/>
      <c r="D132" s="17">
        <v>0</v>
      </c>
      <c r="E132" s="17">
        <v>22278</v>
      </c>
      <c r="F132" s="10" t="s">
        <v>428</v>
      </c>
      <c r="G132" s="17">
        <v>0</v>
      </c>
      <c r="H132" s="10" t="s">
        <v>428</v>
      </c>
      <c r="I132" s="10" t="s">
        <v>428</v>
      </c>
      <c r="J132" s="17">
        <v>0</v>
      </c>
      <c r="K132" s="17">
        <v>4615.0707059999995</v>
      </c>
      <c r="L132" s="10" t="s">
        <v>428</v>
      </c>
      <c r="M132" s="17">
        <v>0</v>
      </c>
      <c r="N132" s="10" t="s">
        <v>428</v>
      </c>
      <c r="O132" s="10" t="s">
        <v>428</v>
      </c>
      <c r="P132" s="17">
        <f>('поселения Дт'!O85)/1000</f>
        <v>5093.7936</v>
      </c>
      <c r="Q132" s="10" t="s">
        <v>428</v>
      </c>
      <c r="R132" s="17">
        <v>4770</v>
      </c>
      <c r="S132" s="10" t="s">
        <v>428</v>
      </c>
    </row>
    <row r="133" spans="1:19" ht="15">
      <c r="A133" s="3" t="s">
        <v>91</v>
      </c>
      <c r="B133" s="3" t="s">
        <v>95</v>
      </c>
      <c r="C133" s="3"/>
      <c r="D133" s="17">
        <v>0</v>
      </c>
      <c r="E133" s="17">
        <v>25080</v>
      </c>
      <c r="F133" s="10" t="s">
        <v>428</v>
      </c>
      <c r="G133" s="17">
        <v>700</v>
      </c>
      <c r="H133" s="10" t="s">
        <v>428</v>
      </c>
      <c r="I133" s="10" t="s">
        <v>428</v>
      </c>
      <c r="J133" s="17">
        <v>5.06402</v>
      </c>
      <c r="K133" s="17">
        <v>5937.335463</v>
      </c>
      <c r="L133" s="10" t="s">
        <v>428</v>
      </c>
      <c r="M133" s="17">
        <v>5.06402</v>
      </c>
      <c r="N133" s="10" t="s">
        <v>428</v>
      </c>
      <c r="O133" s="10" t="s">
        <v>428</v>
      </c>
      <c r="P133" s="17">
        <f>('поселения Дт'!O86)/1000</f>
        <v>6009.6124199999995</v>
      </c>
      <c r="Q133" s="10"/>
      <c r="R133" s="17"/>
      <c r="S133" s="10"/>
    </row>
    <row r="134" spans="1:19" ht="15">
      <c r="A134" s="3" t="s">
        <v>91</v>
      </c>
      <c r="B134" s="3" t="s">
        <v>96</v>
      </c>
      <c r="C134" s="3"/>
      <c r="D134" s="17">
        <v>0</v>
      </c>
      <c r="E134" s="17">
        <v>49875.1</v>
      </c>
      <c r="F134" s="10" t="s">
        <v>428</v>
      </c>
      <c r="G134" s="17">
        <v>1400</v>
      </c>
      <c r="H134" s="10" t="s">
        <v>428</v>
      </c>
      <c r="I134" s="10" t="s">
        <v>428</v>
      </c>
      <c r="J134" s="17">
        <v>27.78905</v>
      </c>
      <c r="K134" s="17">
        <v>8276.935583999999</v>
      </c>
      <c r="L134" s="10" t="s">
        <v>428</v>
      </c>
      <c r="M134" s="17">
        <v>50</v>
      </c>
      <c r="N134" s="10" t="s">
        <v>428</v>
      </c>
      <c r="O134" s="10" t="s">
        <v>428</v>
      </c>
      <c r="P134" s="17">
        <f>('поселения Дт'!O87)/1000</f>
        <v>11283.131469999998</v>
      </c>
      <c r="Q134" s="10" t="s">
        <v>428</v>
      </c>
      <c r="R134" s="17">
        <v>11864</v>
      </c>
      <c r="S134" s="10" t="s">
        <v>428</v>
      </c>
    </row>
    <row r="135" spans="1:19" ht="15">
      <c r="A135" s="3" t="s">
        <v>91</v>
      </c>
      <c r="B135" s="3" t="s">
        <v>97</v>
      </c>
      <c r="C135" s="3"/>
      <c r="D135" s="17">
        <v>0</v>
      </c>
      <c r="E135" s="17">
        <v>6291.5</v>
      </c>
      <c r="F135" s="10" t="s">
        <v>428</v>
      </c>
      <c r="G135" s="17">
        <v>0</v>
      </c>
      <c r="H135" s="10" t="s">
        <v>428</v>
      </c>
      <c r="I135" s="10" t="s">
        <v>428</v>
      </c>
      <c r="J135" s="17">
        <v>0</v>
      </c>
      <c r="K135" s="17">
        <v>1574.5045034999998</v>
      </c>
      <c r="L135" s="10" t="s">
        <v>428</v>
      </c>
      <c r="M135" s="17">
        <v>0</v>
      </c>
      <c r="N135" s="10" t="s">
        <v>428</v>
      </c>
      <c r="O135" s="10" t="s">
        <v>428</v>
      </c>
      <c r="P135" s="17">
        <f>('поселения Дт'!O88)/1000</f>
        <v>1611.70975</v>
      </c>
      <c r="Q135" s="10" t="s">
        <v>428</v>
      </c>
      <c r="R135" s="17">
        <v>3299</v>
      </c>
      <c r="S135" s="10" t="s">
        <v>428</v>
      </c>
    </row>
    <row r="136" spans="1:19" ht="15">
      <c r="A136" s="3" t="s">
        <v>91</v>
      </c>
      <c r="B136" s="3" t="s">
        <v>98</v>
      </c>
      <c r="C136" s="3"/>
      <c r="D136" s="17">
        <v>0</v>
      </c>
      <c r="E136" s="17">
        <v>17318</v>
      </c>
      <c r="F136" s="10" t="s">
        <v>428</v>
      </c>
      <c r="G136" s="17">
        <v>0</v>
      </c>
      <c r="H136" s="10" t="s">
        <v>428</v>
      </c>
      <c r="I136" s="10" t="s">
        <v>428</v>
      </c>
      <c r="J136" s="17">
        <v>0</v>
      </c>
      <c r="K136" s="17">
        <v>5084.860103999999</v>
      </c>
      <c r="L136" s="10" t="s">
        <v>428</v>
      </c>
      <c r="M136" s="17">
        <v>0</v>
      </c>
      <c r="N136" s="10" t="s">
        <v>428</v>
      </c>
      <c r="O136" s="10" t="s">
        <v>428</v>
      </c>
      <c r="P136" s="17">
        <f>('поселения Дт'!O89)/1000</f>
        <v>4650.1673599999995</v>
      </c>
      <c r="Q136" s="10" t="s">
        <v>428</v>
      </c>
      <c r="R136" s="17">
        <v>6019</v>
      </c>
      <c r="S136" s="10" t="s">
        <v>428</v>
      </c>
    </row>
    <row r="137" spans="1:19" ht="15">
      <c r="A137" s="3" t="s">
        <v>91</v>
      </c>
      <c r="B137" s="3" t="s">
        <v>99</v>
      </c>
      <c r="C137" s="3"/>
      <c r="D137" s="17">
        <v>0</v>
      </c>
      <c r="E137" s="17">
        <v>19228</v>
      </c>
      <c r="F137" s="10" t="s">
        <v>428</v>
      </c>
      <c r="G137" s="17">
        <v>0</v>
      </c>
      <c r="H137" s="10" t="s">
        <v>428</v>
      </c>
      <c r="I137" s="10" t="s">
        <v>428</v>
      </c>
      <c r="J137" s="17">
        <v>0</v>
      </c>
      <c r="K137" s="17">
        <v>5151.5810775</v>
      </c>
      <c r="L137" s="10" t="s">
        <v>428</v>
      </c>
      <c r="M137" s="17">
        <v>0</v>
      </c>
      <c r="N137" s="10" t="s">
        <v>428</v>
      </c>
      <c r="O137" s="10" t="s">
        <v>428</v>
      </c>
      <c r="P137" s="17">
        <f>('поселения Дт'!O90)/1000</f>
        <v>7870.0469</v>
      </c>
      <c r="Q137" s="10" t="s">
        <v>428</v>
      </c>
      <c r="R137" s="17">
        <v>6242</v>
      </c>
      <c r="S137" s="10" t="s">
        <v>428</v>
      </c>
    </row>
    <row r="138" spans="1:19" ht="15">
      <c r="A138" s="3" t="s">
        <v>91</v>
      </c>
      <c r="B138" s="3" t="s">
        <v>100</v>
      </c>
      <c r="C138" s="3"/>
      <c r="D138" s="17">
        <v>0</v>
      </c>
      <c r="E138" s="17">
        <v>17295</v>
      </c>
      <c r="F138" s="10" t="s">
        <v>428</v>
      </c>
      <c r="G138" s="17">
        <v>0</v>
      </c>
      <c r="H138" s="10" t="s">
        <v>428</v>
      </c>
      <c r="I138" s="10" t="s">
        <v>428</v>
      </c>
      <c r="J138" s="17">
        <v>0</v>
      </c>
      <c r="K138" s="17">
        <v>3814.401768</v>
      </c>
      <c r="L138" s="10" t="s">
        <v>428</v>
      </c>
      <c r="M138" s="17">
        <v>0</v>
      </c>
      <c r="N138" s="10" t="s">
        <v>428</v>
      </c>
      <c r="O138" s="10" t="s">
        <v>428</v>
      </c>
      <c r="P138" s="17">
        <f>('поселения Дт'!O91)/1000</f>
        <v>4868.02173</v>
      </c>
      <c r="Q138" s="10" t="s">
        <v>428</v>
      </c>
      <c r="R138" s="17">
        <v>4372</v>
      </c>
      <c r="S138" s="10" t="s">
        <v>428</v>
      </c>
    </row>
    <row r="139" spans="1:19" ht="15">
      <c r="A139" s="3" t="s">
        <v>101</v>
      </c>
      <c r="B139" s="3" t="s">
        <v>101</v>
      </c>
      <c r="C139" s="3"/>
      <c r="D139" s="17" t="s">
        <v>432</v>
      </c>
      <c r="E139" s="17" t="s">
        <v>432</v>
      </c>
      <c r="F139" s="4" t="s">
        <v>432</v>
      </c>
      <c r="G139" s="17" t="s">
        <v>432</v>
      </c>
      <c r="H139" s="4" t="s">
        <v>432</v>
      </c>
      <c r="I139" s="4" t="s">
        <v>432</v>
      </c>
      <c r="J139" s="17" t="s">
        <v>432</v>
      </c>
      <c r="K139" s="17" t="s">
        <v>432</v>
      </c>
      <c r="L139" s="4" t="s">
        <v>432</v>
      </c>
      <c r="M139" s="17" t="s">
        <v>432</v>
      </c>
      <c r="N139" s="4" t="s">
        <v>432</v>
      </c>
      <c r="O139" s="4" t="s">
        <v>432</v>
      </c>
      <c r="P139" s="17">
        <v>0</v>
      </c>
      <c r="Q139" s="10" t="s">
        <v>432</v>
      </c>
      <c r="R139" s="17" t="s">
        <v>432</v>
      </c>
      <c r="S139" s="10" t="s">
        <v>432</v>
      </c>
    </row>
    <row r="140" spans="1:19" ht="15">
      <c r="A140" s="3" t="s">
        <v>101</v>
      </c>
      <c r="B140" s="3" t="s">
        <v>16</v>
      </c>
      <c r="C140" s="3"/>
      <c r="D140" s="17">
        <v>274000</v>
      </c>
      <c r="E140" s="17">
        <v>997323.0274900001</v>
      </c>
      <c r="F140" s="10" t="s">
        <v>428</v>
      </c>
      <c r="G140" s="17">
        <v>606323</v>
      </c>
      <c r="H140" s="10" t="s">
        <v>428</v>
      </c>
      <c r="I140" s="10" t="s">
        <v>428</v>
      </c>
      <c r="J140" s="17">
        <v>7518.17465</v>
      </c>
      <c r="K140" s="17">
        <v>157674.77870700002</v>
      </c>
      <c r="L140" s="10" t="s">
        <v>428</v>
      </c>
      <c r="M140" s="17">
        <v>21000</v>
      </c>
      <c r="N140" s="10" t="s">
        <v>428</v>
      </c>
      <c r="O140" s="10" t="s">
        <v>428</v>
      </c>
      <c r="P140" s="17">
        <f>'МР Дт'!N22</f>
        <v>112611.28491044641</v>
      </c>
      <c r="Q140" s="10" t="s">
        <v>428</v>
      </c>
      <c r="R140" s="17">
        <v>143586</v>
      </c>
      <c r="S140" s="10" t="s">
        <v>428</v>
      </c>
    </row>
    <row r="141" spans="1:19" ht="15">
      <c r="A141" s="3" t="s">
        <v>101</v>
      </c>
      <c r="B141" s="3" t="s">
        <v>429</v>
      </c>
      <c r="C141" s="3"/>
      <c r="D141" s="17" t="s">
        <v>432</v>
      </c>
      <c r="E141" s="17" t="s">
        <v>432</v>
      </c>
      <c r="F141" s="4" t="s">
        <v>432</v>
      </c>
      <c r="G141" s="17" t="s">
        <v>432</v>
      </c>
      <c r="H141" s="4" t="s">
        <v>432</v>
      </c>
      <c r="I141" s="4" t="s">
        <v>432</v>
      </c>
      <c r="J141" s="17" t="s">
        <v>432</v>
      </c>
      <c r="K141" s="17" t="s">
        <v>432</v>
      </c>
      <c r="L141" s="4" t="s">
        <v>432</v>
      </c>
      <c r="M141" s="17" t="s">
        <v>432</v>
      </c>
      <c r="N141" s="4" t="s">
        <v>432</v>
      </c>
      <c r="O141" s="4" t="s">
        <v>432</v>
      </c>
      <c r="P141" s="17">
        <v>0</v>
      </c>
      <c r="Q141" s="10" t="s">
        <v>432</v>
      </c>
      <c r="R141" s="17" t="s">
        <v>432</v>
      </c>
      <c r="S141" s="10" t="s">
        <v>432</v>
      </c>
    </row>
    <row r="142" spans="1:19" ht="15">
      <c r="A142" s="3" t="s">
        <v>101</v>
      </c>
      <c r="B142" s="3" t="s">
        <v>430</v>
      </c>
      <c r="C142" s="3"/>
      <c r="D142" s="17" t="s">
        <v>432</v>
      </c>
      <c r="E142" s="17" t="s">
        <v>432</v>
      </c>
      <c r="F142" s="4" t="s">
        <v>432</v>
      </c>
      <c r="G142" s="17" t="s">
        <v>432</v>
      </c>
      <c r="H142" s="4" t="s">
        <v>432</v>
      </c>
      <c r="I142" s="4" t="s">
        <v>432</v>
      </c>
      <c r="J142" s="17" t="s">
        <v>432</v>
      </c>
      <c r="K142" s="17" t="s">
        <v>432</v>
      </c>
      <c r="L142" s="4" t="s">
        <v>432</v>
      </c>
      <c r="M142" s="17" t="s">
        <v>432</v>
      </c>
      <c r="N142" s="4" t="s">
        <v>432</v>
      </c>
      <c r="O142" s="4" t="s">
        <v>432</v>
      </c>
      <c r="P142" s="17">
        <v>0</v>
      </c>
      <c r="Q142" s="10" t="s">
        <v>432</v>
      </c>
      <c r="R142" s="17" t="s">
        <v>432</v>
      </c>
      <c r="S142" s="10" t="s">
        <v>432</v>
      </c>
    </row>
    <row r="143" spans="1:19" ht="15">
      <c r="A143" s="3" t="s">
        <v>101</v>
      </c>
      <c r="B143" s="3" t="s">
        <v>102</v>
      </c>
      <c r="C143" s="3"/>
      <c r="D143" s="17">
        <v>117700</v>
      </c>
      <c r="E143" s="17">
        <v>519000</v>
      </c>
      <c r="F143" s="10" t="s">
        <v>428</v>
      </c>
      <c r="G143" s="17">
        <v>187000</v>
      </c>
      <c r="H143" s="10" t="s">
        <v>428</v>
      </c>
      <c r="I143" s="10" t="s">
        <v>428</v>
      </c>
      <c r="J143" s="17">
        <v>2136.24364</v>
      </c>
      <c r="K143" s="17">
        <v>68208.3768525</v>
      </c>
      <c r="L143" s="10" t="s">
        <v>428</v>
      </c>
      <c r="M143" s="17">
        <v>6314.4</v>
      </c>
      <c r="N143" s="10" t="s">
        <v>428</v>
      </c>
      <c r="O143" s="10" t="s">
        <v>428</v>
      </c>
      <c r="P143" s="17">
        <f>('поселения Дт'!O93)/1000</f>
        <v>46665.76754</v>
      </c>
      <c r="Q143" s="10" t="s">
        <v>428</v>
      </c>
      <c r="R143" s="17">
        <v>33476</v>
      </c>
      <c r="S143" s="10" t="s">
        <v>428</v>
      </c>
    </row>
    <row r="144" spans="1:19" ht="15">
      <c r="A144" s="3" t="s">
        <v>101</v>
      </c>
      <c r="B144" s="3" t="s">
        <v>431</v>
      </c>
      <c r="C144" s="3"/>
      <c r="D144" s="17" t="s">
        <v>432</v>
      </c>
      <c r="E144" s="17" t="s">
        <v>432</v>
      </c>
      <c r="F144" s="4" t="s">
        <v>432</v>
      </c>
      <c r="G144" s="17" t="s">
        <v>432</v>
      </c>
      <c r="H144" s="4" t="s">
        <v>432</v>
      </c>
      <c r="I144" s="4" t="s">
        <v>432</v>
      </c>
      <c r="J144" s="17" t="s">
        <v>432</v>
      </c>
      <c r="K144" s="17" t="s">
        <v>432</v>
      </c>
      <c r="L144" s="4" t="s">
        <v>432</v>
      </c>
      <c r="M144" s="17" t="s">
        <v>432</v>
      </c>
      <c r="N144" s="4" t="s">
        <v>432</v>
      </c>
      <c r="O144" s="4" t="s">
        <v>432</v>
      </c>
      <c r="P144" s="17">
        <v>0</v>
      </c>
      <c r="Q144" s="10" t="s">
        <v>432</v>
      </c>
      <c r="R144" s="17" t="s">
        <v>432</v>
      </c>
      <c r="S144" s="10" t="s">
        <v>432</v>
      </c>
    </row>
    <row r="145" spans="1:19" ht="15">
      <c r="A145" s="3" t="s">
        <v>101</v>
      </c>
      <c r="B145" s="3" t="s">
        <v>103</v>
      </c>
      <c r="C145" s="3"/>
      <c r="D145" s="17">
        <v>0</v>
      </c>
      <c r="E145" s="17">
        <v>12150</v>
      </c>
      <c r="F145" s="10" t="s">
        <v>428</v>
      </c>
      <c r="G145" s="17">
        <v>2000</v>
      </c>
      <c r="H145" s="10" t="s">
        <v>428</v>
      </c>
      <c r="I145" s="10" t="s">
        <v>428</v>
      </c>
      <c r="J145" s="17">
        <v>29.58904</v>
      </c>
      <c r="K145" s="17">
        <v>3450.2251635</v>
      </c>
      <c r="L145" s="10" t="s">
        <v>428</v>
      </c>
      <c r="M145" s="17">
        <v>56</v>
      </c>
      <c r="N145" s="10" t="s">
        <v>428</v>
      </c>
      <c r="O145" s="10" t="s">
        <v>428</v>
      </c>
      <c r="P145" s="17">
        <f>('поселения Дт'!O94)/1000</f>
        <v>10170.40807</v>
      </c>
      <c r="Q145" s="10" t="s">
        <v>428</v>
      </c>
      <c r="R145" s="17">
        <v>4570</v>
      </c>
      <c r="S145" s="10" t="s">
        <v>428</v>
      </c>
    </row>
    <row r="146" spans="1:19" ht="15">
      <c r="A146" s="3" t="s">
        <v>101</v>
      </c>
      <c r="B146" s="3" t="s">
        <v>104</v>
      </c>
      <c r="C146" s="3"/>
      <c r="D146" s="17">
        <v>0</v>
      </c>
      <c r="E146" s="17">
        <v>13370</v>
      </c>
      <c r="F146" s="10" t="s">
        <v>428</v>
      </c>
      <c r="G146" s="17">
        <v>200</v>
      </c>
      <c r="H146" s="10" t="s">
        <v>428</v>
      </c>
      <c r="I146" s="10" t="s">
        <v>428</v>
      </c>
      <c r="J146" s="17">
        <v>0</v>
      </c>
      <c r="K146" s="17">
        <v>3678.8533065</v>
      </c>
      <c r="L146" s="10" t="s">
        <v>428</v>
      </c>
      <c r="M146" s="17">
        <v>0</v>
      </c>
      <c r="N146" s="10" t="s">
        <v>428</v>
      </c>
      <c r="O146" s="10" t="s">
        <v>428</v>
      </c>
      <c r="P146" s="17">
        <f>('поселения Дт'!O95)/1000</f>
        <v>4824.774189999999</v>
      </c>
      <c r="Q146" s="10"/>
      <c r="R146" s="17"/>
      <c r="S146" s="10"/>
    </row>
    <row r="147" spans="1:19" ht="15">
      <c r="A147" s="3" t="s">
        <v>101</v>
      </c>
      <c r="B147" s="3" t="s">
        <v>105</v>
      </c>
      <c r="C147" s="3"/>
      <c r="D147" s="17">
        <v>5500</v>
      </c>
      <c r="E147" s="17">
        <v>22029.1</v>
      </c>
      <c r="F147" s="10" t="s">
        <v>428</v>
      </c>
      <c r="G147" s="17">
        <v>11000</v>
      </c>
      <c r="H147" s="10" t="s">
        <v>428</v>
      </c>
      <c r="I147" s="10" t="s">
        <v>428</v>
      </c>
      <c r="J147" s="17">
        <v>82.38699000000001</v>
      </c>
      <c r="K147" s="17">
        <v>2681.8485885</v>
      </c>
      <c r="L147" s="10" t="s">
        <v>428</v>
      </c>
      <c r="M147" s="17">
        <v>344.5</v>
      </c>
      <c r="N147" s="10" t="s">
        <v>428</v>
      </c>
      <c r="O147" s="10" t="s">
        <v>428</v>
      </c>
      <c r="P147" s="17">
        <f>('поселения Дт'!O96)/1000</f>
        <v>1379.4174900000003</v>
      </c>
      <c r="Q147" s="10" t="s">
        <v>428</v>
      </c>
      <c r="R147" s="17">
        <v>4372</v>
      </c>
      <c r="S147" s="10" t="s">
        <v>428</v>
      </c>
    </row>
    <row r="148" spans="1:19" ht="15">
      <c r="A148" s="3" t="s">
        <v>101</v>
      </c>
      <c r="B148" s="3" t="s">
        <v>106</v>
      </c>
      <c r="C148" s="3"/>
      <c r="D148" s="17">
        <v>1900</v>
      </c>
      <c r="E148" s="17">
        <v>12707</v>
      </c>
      <c r="F148" s="10" t="s">
        <v>428</v>
      </c>
      <c r="G148" s="17">
        <v>3000</v>
      </c>
      <c r="H148" s="10" t="s">
        <v>428</v>
      </c>
      <c r="I148" s="10" t="s">
        <v>428</v>
      </c>
      <c r="J148" s="17">
        <v>14.97452</v>
      </c>
      <c r="K148" s="17">
        <v>1720.3005899999998</v>
      </c>
      <c r="L148" s="10" t="s">
        <v>428</v>
      </c>
      <c r="M148" s="17">
        <v>44</v>
      </c>
      <c r="N148" s="10" t="s">
        <v>428</v>
      </c>
      <c r="O148" s="10" t="s">
        <v>428</v>
      </c>
      <c r="P148" s="17">
        <f>('поселения Дт'!O97)/1000</f>
        <v>2484.01537</v>
      </c>
      <c r="Q148" s="10" t="s">
        <v>428</v>
      </c>
      <c r="R148" s="17">
        <v>4270</v>
      </c>
      <c r="S148" s="10" t="s">
        <v>428</v>
      </c>
    </row>
    <row r="149" spans="1:19" ht="15">
      <c r="A149" s="3" t="s">
        <v>101</v>
      </c>
      <c r="B149" s="3" t="s">
        <v>107</v>
      </c>
      <c r="C149" s="3"/>
      <c r="D149" s="17">
        <v>1600</v>
      </c>
      <c r="E149" s="17">
        <v>10299.999699999998</v>
      </c>
      <c r="F149" s="10" t="s">
        <v>428</v>
      </c>
      <c r="G149" s="17">
        <v>3200</v>
      </c>
      <c r="H149" s="10" t="s">
        <v>428</v>
      </c>
      <c r="I149" s="10" t="s">
        <v>428</v>
      </c>
      <c r="J149" s="17">
        <v>24.41096</v>
      </c>
      <c r="K149" s="17">
        <v>1325.2025684999999</v>
      </c>
      <c r="L149" s="10" t="s">
        <v>428</v>
      </c>
      <c r="M149" s="17">
        <v>100</v>
      </c>
      <c r="N149" s="10" t="s">
        <v>428</v>
      </c>
      <c r="O149" s="10" t="s">
        <v>428</v>
      </c>
      <c r="P149" s="17">
        <f>('поселения Дт'!O98)/1000</f>
        <v>1103.0130900000001</v>
      </c>
      <c r="Q149" s="10" t="s">
        <v>428</v>
      </c>
      <c r="R149" s="17">
        <v>3882</v>
      </c>
      <c r="S149" s="10" t="s">
        <v>428</v>
      </c>
    </row>
    <row r="150" spans="1:19" ht="15">
      <c r="A150" s="3" t="s">
        <v>101</v>
      </c>
      <c r="B150" s="3" t="s">
        <v>108</v>
      </c>
      <c r="C150" s="3"/>
      <c r="D150" s="17">
        <v>0</v>
      </c>
      <c r="E150" s="17">
        <v>4900</v>
      </c>
      <c r="F150" s="10" t="s">
        <v>428</v>
      </c>
      <c r="G150" s="17">
        <v>200</v>
      </c>
      <c r="H150" s="10" t="s">
        <v>428</v>
      </c>
      <c r="I150" s="10" t="s">
        <v>428</v>
      </c>
      <c r="J150" s="17">
        <v>0</v>
      </c>
      <c r="K150" s="17">
        <v>1229.922501</v>
      </c>
      <c r="L150" s="10" t="s">
        <v>428</v>
      </c>
      <c r="M150" s="17">
        <v>0</v>
      </c>
      <c r="N150" s="10" t="s">
        <v>428</v>
      </c>
      <c r="O150" s="10" t="s">
        <v>428</v>
      </c>
      <c r="P150" s="17">
        <f>('поселения Дт'!O99)/1000</f>
        <v>1080.55925</v>
      </c>
      <c r="Q150" s="10" t="s">
        <v>428</v>
      </c>
      <c r="R150" s="17">
        <v>3299</v>
      </c>
      <c r="S150" s="10" t="s">
        <v>428</v>
      </c>
    </row>
    <row r="151" spans="1:19" ht="15">
      <c r="A151" s="3" t="s">
        <v>101</v>
      </c>
      <c r="B151" s="3" t="s">
        <v>109</v>
      </c>
      <c r="C151" s="3"/>
      <c r="D151" s="17">
        <v>900</v>
      </c>
      <c r="E151" s="17">
        <v>11620</v>
      </c>
      <c r="F151" s="10" t="s">
        <v>428</v>
      </c>
      <c r="G151" s="17">
        <v>3500</v>
      </c>
      <c r="H151" s="10" t="s">
        <v>428</v>
      </c>
      <c r="I151" s="10" t="s">
        <v>428</v>
      </c>
      <c r="J151" s="17">
        <v>13.73116</v>
      </c>
      <c r="K151" s="17">
        <v>2281.13931</v>
      </c>
      <c r="L151" s="10" t="s">
        <v>428</v>
      </c>
      <c r="M151" s="17">
        <v>197</v>
      </c>
      <c r="N151" s="10" t="s">
        <v>428</v>
      </c>
      <c r="O151" s="10" t="s">
        <v>428</v>
      </c>
      <c r="P151" s="17">
        <f>('поселения Дт'!O100)/1000</f>
        <v>2716.1041</v>
      </c>
      <c r="Q151" s="10" t="s">
        <v>428</v>
      </c>
      <c r="R151" s="17">
        <v>4075</v>
      </c>
      <c r="S151" s="10" t="s">
        <v>428</v>
      </c>
    </row>
    <row r="152" spans="1:19" ht="15">
      <c r="A152" s="3" t="s">
        <v>101</v>
      </c>
      <c r="B152" s="3" t="s">
        <v>110</v>
      </c>
      <c r="C152" s="3"/>
      <c r="D152" s="17">
        <v>0</v>
      </c>
      <c r="E152" s="17">
        <v>1922.0000000000005</v>
      </c>
      <c r="F152" s="10" t="s">
        <v>428</v>
      </c>
      <c r="G152" s="17">
        <v>200</v>
      </c>
      <c r="H152" s="10" t="s">
        <v>428</v>
      </c>
      <c r="I152" s="10" t="s">
        <v>428</v>
      </c>
      <c r="J152" s="17">
        <v>0</v>
      </c>
      <c r="K152" s="17">
        <v>659.2323134999999</v>
      </c>
      <c r="L152" s="10" t="s">
        <v>428</v>
      </c>
      <c r="M152" s="17">
        <v>0</v>
      </c>
      <c r="N152" s="10" t="s">
        <v>428</v>
      </c>
      <c r="O152" s="10" t="s">
        <v>428</v>
      </c>
      <c r="P152" s="17">
        <f>('поселения Дт'!O101)/1000</f>
        <v>321.8534</v>
      </c>
      <c r="Q152" s="10" t="s">
        <v>428</v>
      </c>
      <c r="R152" s="17">
        <v>3105</v>
      </c>
      <c r="S152" s="10" t="s">
        <v>428</v>
      </c>
    </row>
    <row r="153" spans="1:19" ht="15">
      <c r="A153" s="3" t="s">
        <v>101</v>
      </c>
      <c r="B153" s="3" t="s">
        <v>111</v>
      </c>
      <c r="C153" s="3"/>
      <c r="D153" s="17">
        <v>3300</v>
      </c>
      <c r="E153" s="17">
        <v>11568.1</v>
      </c>
      <c r="F153" s="10" t="s">
        <v>428</v>
      </c>
      <c r="G153" s="17">
        <v>3300</v>
      </c>
      <c r="H153" s="10" t="s">
        <v>428</v>
      </c>
      <c r="I153" s="10" t="s">
        <v>428</v>
      </c>
      <c r="J153" s="17">
        <v>48.82193</v>
      </c>
      <c r="K153" s="17">
        <v>1515.8384445</v>
      </c>
      <c r="L153" s="10" t="s">
        <v>428</v>
      </c>
      <c r="M153" s="17">
        <v>200</v>
      </c>
      <c r="N153" s="10" t="s">
        <v>428</v>
      </c>
      <c r="O153" s="10" t="s">
        <v>428</v>
      </c>
      <c r="P153" s="17">
        <f>('поселения Дт'!O102)/1000</f>
        <v>1726.5576299999998</v>
      </c>
      <c r="Q153" s="10" t="s">
        <v>428</v>
      </c>
      <c r="R153" s="17">
        <v>3299</v>
      </c>
      <c r="S153" s="10" t="s">
        <v>428</v>
      </c>
    </row>
    <row r="154" spans="1:19" ht="15">
      <c r="A154" s="3" t="s">
        <v>101</v>
      </c>
      <c r="B154" s="3" t="s">
        <v>112</v>
      </c>
      <c r="C154" s="3"/>
      <c r="D154" s="17">
        <v>700</v>
      </c>
      <c r="E154" s="17">
        <v>9757.99964</v>
      </c>
      <c r="F154" s="10" t="s">
        <v>428</v>
      </c>
      <c r="G154" s="17">
        <v>1500</v>
      </c>
      <c r="H154" s="10" t="s">
        <v>428</v>
      </c>
      <c r="I154" s="10" t="s">
        <v>428</v>
      </c>
      <c r="J154" s="17">
        <v>10.679799999999998</v>
      </c>
      <c r="K154" s="17">
        <v>2438.788812</v>
      </c>
      <c r="L154" s="10" t="s">
        <v>428</v>
      </c>
      <c r="M154" s="17">
        <v>25</v>
      </c>
      <c r="N154" s="10" t="s">
        <v>428</v>
      </c>
      <c r="O154" s="10" t="s">
        <v>428</v>
      </c>
      <c r="P154" s="17">
        <f>('поселения Дт'!O103)/1000</f>
        <v>1188.7284399999999</v>
      </c>
      <c r="Q154" s="10" t="s">
        <v>428</v>
      </c>
      <c r="R154" s="17">
        <v>4570</v>
      </c>
      <c r="S154" s="10" t="s">
        <v>428</v>
      </c>
    </row>
    <row r="155" spans="1:19" ht="15">
      <c r="A155" s="3" t="s">
        <v>113</v>
      </c>
      <c r="B155" s="3" t="s">
        <v>113</v>
      </c>
      <c r="C155" s="3"/>
      <c r="D155" s="17" t="s">
        <v>432</v>
      </c>
      <c r="E155" s="17" t="s">
        <v>432</v>
      </c>
      <c r="F155" s="4" t="s">
        <v>432</v>
      </c>
      <c r="G155" s="17" t="s">
        <v>432</v>
      </c>
      <c r="H155" s="4" t="s">
        <v>432</v>
      </c>
      <c r="I155" s="4" t="s">
        <v>432</v>
      </c>
      <c r="J155" s="17" t="s">
        <v>432</v>
      </c>
      <c r="K155" s="17" t="s">
        <v>432</v>
      </c>
      <c r="L155" s="4" t="s">
        <v>432</v>
      </c>
      <c r="M155" s="17" t="s">
        <v>432</v>
      </c>
      <c r="N155" s="4" t="s">
        <v>432</v>
      </c>
      <c r="O155" s="4" t="s">
        <v>432</v>
      </c>
      <c r="P155" s="17">
        <v>0</v>
      </c>
      <c r="Q155" s="10" t="s">
        <v>432</v>
      </c>
      <c r="R155" s="17" t="s">
        <v>432</v>
      </c>
      <c r="S155" s="10" t="s">
        <v>432</v>
      </c>
    </row>
    <row r="156" spans="1:19" ht="15">
      <c r="A156" s="3" t="s">
        <v>113</v>
      </c>
      <c r="B156" s="3" t="s">
        <v>16</v>
      </c>
      <c r="C156" s="3"/>
      <c r="D156" s="17">
        <v>60760</v>
      </c>
      <c r="E156" s="17">
        <v>637912.68646</v>
      </c>
      <c r="F156" s="10" t="s">
        <v>428</v>
      </c>
      <c r="G156" s="17">
        <v>160000</v>
      </c>
      <c r="H156" s="10" t="s">
        <v>428</v>
      </c>
      <c r="I156" s="10" t="s">
        <v>428</v>
      </c>
      <c r="J156" s="17">
        <v>1799.9296000000002</v>
      </c>
      <c r="K156" s="17">
        <v>146111.1917415</v>
      </c>
      <c r="L156" s="10" t="s">
        <v>428</v>
      </c>
      <c r="M156" s="17">
        <v>6350</v>
      </c>
      <c r="N156" s="10" t="s">
        <v>428</v>
      </c>
      <c r="O156" s="10" t="s">
        <v>428</v>
      </c>
      <c r="P156" s="17">
        <f>'МР Дт'!N23</f>
        <v>85941.37399167051</v>
      </c>
      <c r="Q156" s="10" t="s">
        <v>428</v>
      </c>
      <c r="R156" s="17">
        <v>127851</v>
      </c>
      <c r="S156" s="10" t="s">
        <v>428</v>
      </c>
    </row>
    <row r="157" spans="1:19" ht="15">
      <c r="A157" s="3" t="s">
        <v>113</v>
      </c>
      <c r="B157" s="3" t="s">
        <v>429</v>
      </c>
      <c r="C157" s="3"/>
      <c r="D157" s="17" t="s">
        <v>432</v>
      </c>
      <c r="E157" s="17" t="s">
        <v>432</v>
      </c>
      <c r="F157" s="4" t="s">
        <v>432</v>
      </c>
      <c r="G157" s="17" t="s">
        <v>432</v>
      </c>
      <c r="H157" s="4" t="s">
        <v>432</v>
      </c>
      <c r="I157" s="4" t="s">
        <v>432</v>
      </c>
      <c r="J157" s="17" t="s">
        <v>432</v>
      </c>
      <c r="K157" s="17" t="s">
        <v>432</v>
      </c>
      <c r="L157" s="4" t="s">
        <v>432</v>
      </c>
      <c r="M157" s="17" t="s">
        <v>432</v>
      </c>
      <c r="N157" s="4" t="s">
        <v>432</v>
      </c>
      <c r="O157" s="4" t="s">
        <v>432</v>
      </c>
      <c r="P157" s="17">
        <v>0</v>
      </c>
      <c r="Q157" s="10" t="s">
        <v>432</v>
      </c>
      <c r="R157" s="17" t="s">
        <v>432</v>
      </c>
      <c r="S157" s="10" t="s">
        <v>432</v>
      </c>
    </row>
    <row r="158" spans="1:19" ht="15">
      <c r="A158" s="3" t="s">
        <v>113</v>
      </c>
      <c r="B158" s="3" t="s">
        <v>430</v>
      </c>
      <c r="C158" s="3"/>
      <c r="D158" s="17" t="s">
        <v>432</v>
      </c>
      <c r="E158" s="17" t="s">
        <v>432</v>
      </c>
      <c r="F158" s="4" t="s">
        <v>432</v>
      </c>
      <c r="G158" s="17" t="s">
        <v>432</v>
      </c>
      <c r="H158" s="4" t="s">
        <v>432</v>
      </c>
      <c r="I158" s="4" t="s">
        <v>432</v>
      </c>
      <c r="J158" s="17" t="s">
        <v>432</v>
      </c>
      <c r="K158" s="17" t="s">
        <v>432</v>
      </c>
      <c r="L158" s="4" t="s">
        <v>432</v>
      </c>
      <c r="M158" s="17" t="s">
        <v>432</v>
      </c>
      <c r="N158" s="4" t="s">
        <v>432</v>
      </c>
      <c r="O158" s="4" t="s">
        <v>432</v>
      </c>
      <c r="P158" s="17">
        <v>0</v>
      </c>
      <c r="Q158" s="10" t="s">
        <v>432</v>
      </c>
      <c r="R158" s="17" t="s">
        <v>432</v>
      </c>
      <c r="S158" s="10" t="s">
        <v>432</v>
      </c>
    </row>
    <row r="159" spans="1:19" ht="15">
      <c r="A159" s="3" t="s">
        <v>113</v>
      </c>
      <c r="B159" s="3" t="s">
        <v>114</v>
      </c>
      <c r="C159" s="3"/>
      <c r="D159" s="17">
        <v>37687.5</v>
      </c>
      <c r="E159" s="17">
        <v>200387.6</v>
      </c>
      <c r="F159" s="10" t="s">
        <v>428</v>
      </c>
      <c r="G159" s="17">
        <v>44700</v>
      </c>
      <c r="H159" s="10" t="s">
        <v>428</v>
      </c>
      <c r="I159" s="10" t="s">
        <v>428</v>
      </c>
      <c r="J159" s="17">
        <v>1422.8284199999998</v>
      </c>
      <c r="K159" s="17">
        <v>37179.093421499994</v>
      </c>
      <c r="L159" s="10" t="s">
        <v>428</v>
      </c>
      <c r="M159" s="17">
        <v>3214.9</v>
      </c>
      <c r="N159" s="10" t="s">
        <v>428</v>
      </c>
      <c r="O159" s="10" t="s">
        <v>428</v>
      </c>
      <c r="P159" s="17">
        <f>('поселения Дт'!O105)/1000</f>
        <v>28127.7076</v>
      </c>
      <c r="Q159" s="10" t="s">
        <v>428</v>
      </c>
      <c r="R159" s="17">
        <v>29033</v>
      </c>
      <c r="S159" s="10" t="s">
        <v>428</v>
      </c>
    </row>
    <row r="160" spans="1:19" ht="15">
      <c r="A160" s="3" t="s">
        <v>113</v>
      </c>
      <c r="B160" s="3" t="s">
        <v>431</v>
      </c>
      <c r="C160" s="3"/>
      <c r="D160" s="17" t="s">
        <v>432</v>
      </c>
      <c r="E160" s="17" t="s">
        <v>432</v>
      </c>
      <c r="F160" s="4" t="s">
        <v>432</v>
      </c>
      <c r="G160" s="17" t="s">
        <v>432</v>
      </c>
      <c r="H160" s="4" t="s">
        <v>432</v>
      </c>
      <c r="I160" s="4" t="s">
        <v>432</v>
      </c>
      <c r="J160" s="17" t="s">
        <v>432</v>
      </c>
      <c r="K160" s="17" t="s">
        <v>432</v>
      </c>
      <c r="L160" s="4" t="s">
        <v>432</v>
      </c>
      <c r="M160" s="17" t="s">
        <v>432</v>
      </c>
      <c r="N160" s="4" t="s">
        <v>432</v>
      </c>
      <c r="O160" s="4" t="s">
        <v>432</v>
      </c>
      <c r="P160" s="17">
        <v>0</v>
      </c>
      <c r="Q160" s="10" t="s">
        <v>432</v>
      </c>
      <c r="R160" s="17" t="s">
        <v>432</v>
      </c>
      <c r="S160" s="10" t="s">
        <v>432</v>
      </c>
    </row>
    <row r="161" spans="1:19" ht="15">
      <c r="A161" s="3" t="s">
        <v>113</v>
      </c>
      <c r="B161" s="3" t="s">
        <v>115</v>
      </c>
      <c r="C161" s="3"/>
      <c r="D161" s="17">
        <v>0</v>
      </c>
      <c r="E161" s="17">
        <v>37994</v>
      </c>
      <c r="F161" s="10" t="s">
        <v>428</v>
      </c>
      <c r="G161" s="17">
        <v>0</v>
      </c>
      <c r="H161" s="10" t="s">
        <v>428</v>
      </c>
      <c r="I161" s="10" t="s">
        <v>428</v>
      </c>
      <c r="J161" s="17">
        <v>0</v>
      </c>
      <c r="K161" s="17">
        <v>9964.890249</v>
      </c>
      <c r="L161" s="10" t="s">
        <v>428</v>
      </c>
      <c r="M161" s="17">
        <v>0</v>
      </c>
      <c r="N161" s="10" t="s">
        <v>428</v>
      </c>
      <c r="O161" s="10" t="s">
        <v>428</v>
      </c>
      <c r="P161" s="17">
        <f>('поселения Дт'!O106)/1000</f>
        <v>11537.810120000002</v>
      </c>
      <c r="Q161" s="10" t="s">
        <v>428</v>
      </c>
      <c r="R161" s="17">
        <v>6242</v>
      </c>
      <c r="S161" s="10" t="s">
        <v>428</v>
      </c>
    </row>
    <row r="162" spans="1:19" ht="15">
      <c r="A162" s="3" t="s">
        <v>113</v>
      </c>
      <c r="B162" s="3" t="s">
        <v>116</v>
      </c>
      <c r="C162" s="3"/>
      <c r="D162" s="17">
        <v>0</v>
      </c>
      <c r="E162" s="17">
        <v>7663</v>
      </c>
      <c r="F162" s="10" t="s">
        <v>428</v>
      </c>
      <c r="G162" s="17">
        <v>0</v>
      </c>
      <c r="H162" s="10" t="s">
        <v>428</v>
      </c>
      <c r="I162" s="10" t="s">
        <v>428</v>
      </c>
      <c r="J162" s="17">
        <v>0</v>
      </c>
      <c r="K162" s="17">
        <v>2524.8</v>
      </c>
      <c r="L162" s="10" t="s">
        <v>428</v>
      </c>
      <c r="M162" s="17">
        <v>0</v>
      </c>
      <c r="N162" s="10" t="s">
        <v>428</v>
      </c>
      <c r="O162" s="10" t="s">
        <v>428</v>
      </c>
      <c r="P162" s="17">
        <f>('поселения Дт'!O107)/1000</f>
        <v>1233.3</v>
      </c>
      <c r="Q162" s="10" t="s">
        <v>428</v>
      </c>
      <c r="R162" s="17">
        <v>4570</v>
      </c>
      <c r="S162" s="10" t="s">
        <v>428</v>
      </c>
    </row>
    <row r="163" spans="1:19" ht="15">
      <c r="A163" s="3" t="s">
        <v>113</v>
      </c>
      <c r="B163" s="3" t="s">
        <v>117</v>
      </c>
      <c r="C163" s="3"/>
      <c r="D163" s="17">
        <v>0</v>
      </c>
      <c r="E163" s="17">
        <v>9500</v>
      </c>
      <c r="F163" s="10" t="s">
        <v>428</v>
      </c>
      <c r="G163" s="17">
        <v>0</v>
      </c>
      <c r="H163" s="10" t="s">
        <v>428</v>
      </c>
      <c r="I163" s="10" t="s">
        <v>428</v>
      </c>
      <c r="J163" s="17">
        <v>0</v>
      </c>
      <c r="K163" s="17">
        <v>201.27</v>
      </c>
      <c r="L163" s="10" t="s">
        <v>428</v>
      </c>
      <c r="M163" s="17">
        <v>0</v>
      </c>
      <c r="N163" s="10" t="s">
        <v>428</v>
      </c>
      <c r="O163" s="10" t="s">
        <v>428</v>
      </c>
      <c r="P163" s="17">
        <f>('поселения Дт'!O108)/1000</f>
        <v>1388.9411699999998</v>
      </c>
      <c r="Q163" s="10"/>
      <c r="R163" s="17"/>
      <c r="S163" s="10"/>
    </row>
    <row r="164" spans="1:19" ht="15">
      <c r="A164" s="3" t="s">
        <v>113</v>
      </c>
      <c r="B164" s="3" t="s">
        <v>118</v>
      </c>
      <c r="C164" s="3"/>
      <c r="D164" s="17">
        <v>0</v>
      </c>
      <c r="E164" s="17">
        <v>7400</v>
      </c>
      <c r="F164" s="10" t="s">
        <v>428</v>
      </c>
      <c r="G164" s="17">
        <v>0</v>
      </c>
      <c r="H164" s="10" t="s">
        <v>428</v>
      </c>
      <c r="I164" s="10" t="s">
        <v>428</v>
      </c>
      <c r="J164" s="17">
        <v>0</v>
      </c>
      <c r="K164" s="17">
        <v>1762.905</v>
      </c>
      <c r="L164" s="10" t="s">
        <v>428</v>
      </c>
      <c r="M164" s="17">
        <v>0</v>
      </c>
      <c r="N164" s="10" t="s">
        <v>428</v>
      </c>
      <c r="O164" s="10" t="s">
        <v>428</v>
      </c>
      <c r="P164" s="17">
        <f>('поселения Дт'!O109)/1000</f>
        <v>1251.57217</v>
      </c>
      <c r="Q164" s="10"/>
      <c r="R164" s="17"/>
      <c r="S164" s="10"/>
    </row>
    <row r="165" spans="1:19" ht="15">
      <c r="A165" s="3" t="s">
        <v>113</v>
      </c>
      <c r="B165" s="3" t="s">
        <v>119</v>
      </c>
      <c r="C165" s="3"/>
      <c r="D165" s="17">
        <v>0</v>
      </c>
      <c r="E165" s="17">
        <v>13935</v>
      </c>
      <c r="F165" s="10" t="s">
        <v>428</v>
      </c>
      <c r="G165" s="17">
        <v>0</v>
      </c>
      <c r="H165" s="10" t="s">
        <v>428</v>
      </c>
      <c r="I165" s="10" t="s">
        <v>428</v>
      </c>
      <c r="J165" s="17">
        <v>0</v>
      </c>
      <c r="K165" s="17">
        <v>3307.95</v>
      </c>
      <c r="L165" s="10" t="s">
        <v>428</v>
      </c>
      <c r="M165" s="17">
        <v>0</v>
      </c>
      <c r="N165" s="10" t="s">
        <v>428</v>
      </c>
      <c r="O165" s="10" t="s">
        <v>428</v>
      </c>
      <c r="P165" s="17">
        <f>('поселения Дт'!O110)/1000</f>
        <v>5054.99232</v>
      </c>
      <c r="Q165" s="10" t="s">
        <v>428</v>
      </c>
      <c r="R165" s="17">
        <v>3687</v>
      </c>
      <c r="S165" s="10" t="s">
        <v>428</v>
      </c>
    </row>
    <row r="166" spans="1:19" ht="15">
      <c r="A166" s="3" t="s">
        <v>113</v>
      </c>
      <c r="B166" s="3" t="s">
        <v>120</v>
      </c>
      <c r="C166" s="3"/>
      <c r="D166" s="17">
        <v>0</v>
      </c>
      <c r="E166" s="17">
        <v>4133.999999999999</v>
      </c>
      <c r="F166" s="10" t="s">
        <v>428</v>
      </c>
      <c r="G166" s="17">
        <v>0</v>
      </c>
      <c r="H166" s="10" t="s">
        <v>428</v>
      </c>
      <c r="I166" s="10" t="s">
        <v>428</v>
      </c>
      <c r="J166" s="17">
        <v>0</v>
      </c>
      <c r="K166" s="17">
        <v>1253.88</v>
      </c>
      <c r="L166" s="10" t="s">
        <v>428</v>
      </c>
      <c r="M166" s="17">
        <v>0</v>
      </c>
      <c r="N166" s="10" t="s">
        <v>428</v>
      </c>
      <c r="O166" s="10" t="s">
        <v>428</v>
      </c>
      <c r="P166" s="17">
        <f>('поселения Дт'!O111)/1000</f>
        <v>592.28998</v>
      </c>
      <c r="Q166" s="10" t="s">
        <v>428</v>
      </c>
      <c r="R166" s="17">
        <v>2912</v>
      </c>
      <c r="S166" s="10" t="s">
        <v>428</v>
      </c>
    </row>
    <row r="167" spans="1:19" ht="15">
      <c r="A167" s="3" t="s">
        <v>113</v>
      </c>
      <c r="B167" s="3" t="s">
        <v>121</v>
      </c>
      <c r="C167" s="3"/>
      <c r="D167" s="17">
        <v>300</v>
      </c>
      <c r="E167" s="17">
        <v>7696</v>
      </c>
      <c r="F167" s="10" t="s">
        <v>428</v>
      </c>
      <c r="G167" s="17">
        <v>300</v>
      </c>
      <c r="H167" s="10" t="s">
        <v>428</v>
      </c>
      <c r="I167" s="10" t="s">
        <v>428</v>
      </c>
      <c r="J167" s="17">
        <v>4.57705</v>
      </c>
      <c r="K167" s="17">
        <v>1834.485</v>
      </c>
      <c r="L167" s="10" t="s">
        <v>428</v>
      </c>
      <c r="M167" s="17">
        <v>15.6</v>
      </c>
      <c r="N167" s="10" t="s">
        <v>428</v>
      </c>
      <c r="O167" s="10" t="s">
        <v>428</v>
      </c>
      <c r="P167" s="17">
        <f>('поселения Дт'!O112)/1000</f>
        <v>1211.61235</v>
      </c>
      <c r="Q167" s="10" t="s">
        <v>428</v>
      </c>
      <c r="R167" s="17">
        <v>3882</v>
      </c>
      <c r="S167" s="10" t="s">
        <v>428</v>
      </c>
    </row>
    <row r="168" spans="1:19" ht="15">
      <c r="A168" s="3" t="s">
        <v>113</v>
      </c>
      <c r="B168" s="3" t="s">
        <v>122</v>
      </c>
      <c r="C168" s="3"/>
      <c r="D168" s="17">
        <v>0</v>
      </c>
      <c r="E168" s="17">
        <v>12675.000000000002</v>
      </c>
      <c r="F168" s="10" t="s">
        <v>428</v>
      </c>
      <c r="G168" s="17">
        <v>0</v>
      </c>
      <c r="H168" s="10" t="s">
        <v>428</v>
      </c>
      <c r="I168" s="10" t="s">
        <v>428</v>
      </c>
      <c r="J168" s="17">
        <v>0</v>
      </c>
      <c r="K168" s="17">
        <v>4664.88</v>
      </c>
      <c r="L168" s="10" t="s">
        <v>428</v>
      </c>
      <c r="M168" s="17">
        <v>0</v>
      </c>
      <c r="N168" s="10" t="s">
        <v>428</v>
      </c>
      <c r="O168" s="10" t="s">
        <v>428</v>
      </c>
      <c r="P168" s="17">
        <f>('поселения Дт'!O113)/1000</f>
        <v>3831.80949</v>
      </c>
      <c r="Q168" s="10" t="s">
        <v>428</v>
      </c>
      <c r="R168" s="17">
        <v>6242</v>
      </c>
      <c r="S168" s="10" t="s">
        <v>428</v>
      </c>
    </row>
    <row r="169" spans="1:19" ht="15">
      <c r="A169" s="3" t="s">
        <v>123</v>
      </c>
      <c r="B169" s="3" t="s">
        <v>123</v>
      </c>
      <c r="C169" s="3"/>
      <c r="D169" s="17" t="s">
        <v>432</v>
      </c>
      <c r="E169" s="17" t="s">
        <v>432</v>
      </c>
      <c r="F169" s="4" t="s">
        <v>432</v>
      </c>
      <c r="G169" s="17" t="s">
        <v>432</v>
      </c>
      <c r="H169" s="4" t="s">
        <v>432</v>
      </c>
      <c r="I169" s="4" t="s">
        <v>432</v>
      </c>
      <c r="J169" s="17" t="s">
        <v>432</v>
      </c>
      <c r="K169" s="17" t="s">
        <v>432</v>
      </c>
      <c r="L169" s="4" t="s">
        <v>432</v>
      </c>
      <c r="M169" s="17" t="s">
        <v>432</v>
      </c>
      <c r="N169" s="4" t="s">
        <v>432</v>
      </c>
      <c r="O169" s="4" t="s">
        <v>432</v>
      </c>
      <c r="P169" s="17">
        <v>0</v>
      </c>
      <c r="Q169" s="10" t="s">
        <v>432</v>
      </c>
      <c r="R169" s="17" t="s">
        <v>432</v>
      </c>
      <c r="S169" s="10" t="s">
        <v>432</v>
      </c>
    </row>
    <row r="170" spans="1:19" ht="15">
      <c r="A170" s="3" t="s">
        <v>123</v>
      </c>
      <c r="B170" s="3" t="s">
        <v>16</v>
      </c>
      <c r="C170" s="80">
        <v>1</v>
      </c>
      <c r="D170" s="17">
        <v>89000</v>
      </c>
      <c r="E170" s="17">
        <v>252789.25</v>
      </c>
      <c r="F170" s="10" t="s">
        <v>428</v>
      </c>
      <c r="G170" s="17">
        <v>117458.6</v>
      </c>
      <c r="H170" s="10" t="s">
        <v>428</v>
      </c>
      <c r="I170" s="10" t="s">
        <v>428</v>
      </c>
      <c r="J170" s="17">
        <v>1253.4655400000001</v>
      </c>
      <c r="K170" s="17">
        <v>58176.261093</v>
      </c>
      <c r="L170" s="10" t="s">
        <v>428</v>
      </c>
      <c r="M170" s="17">
        <v>5820</v>
      </c>
      <c r="N170" s="10" t="s">
        <v>428</v>
      </c>
      <c r="O170" s="10" t="s">
        <v>428</v>
      </c>
      <c r="P170" s="17">
        <f>'МР Дт'!N24</f>
        <v>46767.31661589322</v>
      </c>
      <c r="Q170" s="79" t="s">
        <v>1242</v>
      </c>
      <c r="R170" s="17">
        <v>53751</v>
      </c>
      <c r="S170" s="10" t="s">
        <v>428</v>
      </c>
    </row>
    <row r="171" spans="1:19" ht="15">
      <c r="A171" s="3" t="s">
        <v>123</v>
      </c>
      <c r="B171" s="3" t="s">
        <v>429</v>
      </c>
      <c r="C171" s="3"/>
      <c r="D171" s="17" t="s">
        <v>432</v>
      </c>
      <c r="E171" s="17" t="s">
        <v>432</v>
      </c>
      <c r="F171" s="4" t="s">
        <v>432</v>
      </c>
      <c r="G171" s="17" t="s">
        <v>432</v>
      </c>
      <c r="H171" s="4" t="s">
        <v>432</v>
      </c>
      <c r="I171" s="4" t="s">
        <v>432</v>
      </c>
      <c r="J171" s="17" t="s">
        <v>432</v>
      </c>
      <c r="K171" s="17" t="s">
        <v>432</v>
      </c>
      <c r="L171" s="4" t="s">
        <v>432</v>
      </c>
      <c r="M171" s="17" t="s">
        <v>432</v>
      </c>
      <c r="N171" s="4" t="s">
        <v>432</v>
      </c>
      <c r="O171" s="4" t="s">
        <v>432</v>
      </c>
      <c r="P171" s="17">
        <v>0</v>
      </c>
      <c r="Q171" s="10" t="s">
        <v>432</v>
      </c>
      <c r="R171" s="17" t="s">
        <v>432</v>
      </c>
      <c r="S171" s="10" t="s">
        <v>432</v>
      </c>
    </row>
    <row r="172" spans="1:19" ht="15">
      <c r="A172" s="3" t="s">
        <v>123</v>
      </c>
      <c r="B172" s="3" t="s">
        <v>431</v>
      </c>
      <c r="C172" s="3"/>
      <c r="D172" s="17" t="s">
        <v>432</v>
      </c>
      <c r="E172" s="17" t="s">
        <v>432</v>
      </c>
      <c r="F172" s="4" t="s">
        <v>432</v>
      </c>
      <c r="G172" s="17" t="s">
        <v>432</v>
      </c>
      <c r="H172" s="4" t="s">
        <v>432</v>
      </c>
      <c r="I172" s="4" t="s">
        <v>432</v>
      </c>
      <c r="J172" s="17" t="s">
        <v>432</v>
      </c>
      <c r="K172" s="17" t="s">
        <v>432</v>
      </c>
      <c r="L172" s="4" t="s">
        <v>432</v>
      </c>
      <c r="M172" s="17" t="s">
        <v>432</v>
      </c>
      <c r="N172" s="4" t="s">
        <v>432</v>
      </c>
      <c r="O172" s="4" t="s">
        <v>432</v>
      </c>
      <c r="P172" s="17">
        <v>0</v>
      </c>
      <c r="Q172" s="10" t="s">
        <v>432</v>
      </c>
      <c r="R172" s="17" t="s">
        <v>432</v>
      </c>
      <c r="S172" s="10" t="s">
        <v>432</v>
      </c>
    </row>
    <row r="173" spans="1:19" ht="15">
      <c r="A173" s="3" t="s">
        <v>123</v>
      </c>
      <c r="B173" s="3" t="s">
        <v>124</v>
      </c>
      <c r="C173" s="3"/>
      <c r="D173" s="17">
        <v>0</v>
      </c>
      <c r="E173" s="17">
        <v>26385</v>
      </c>
      <c r="F173" s="10" t="s">
        <v>428</v>
      </c>
      <c r="G173" s="17">
        <v>6500</v>
      </c>
      <c r="H173" s="10" t="s">
        <v>428</v>
      </c>
      <c r="I173" s="10" t="s">
        <v>428</v>
      </c>
      <c r="J173" s="17">
        <v>0</v>
      </c>
      <c r="K173" s="17">
        <v>5595.989796</v>
      </c>
      <c r="L173" s="10" t="s">
        <v>428</v>
      </c>
      <c r="M173" s="17">
        <v>0</v>
      </c>
      <c r="N173" s="10" t="s">
        <v>428</v>
      </c>
      <c r="O173" s="10" t="s">
        <v>428</v>
      </c>
      <c r="P173" s="17">
        <f>('поселения Дт'!O115)/1000</f>
        <v>8325.20086</v>
      </c>
      <c r="Q173" s="10" t="s">
        <v>428</v>
      </c>
      <c r="R173" s="17">
        <v>6688</v>
      </c>
      <c r="S173" s="10" t="s">
        <v>428</v>
      </c>
    </row>
    <row r="174" spans="1:19" ht="15">
      <c r="A174" s="3" t="s">
        <v>123</v>
      </c>
      <c r="B174" s="3" t="s">
        <v>125</v>
      </c>
      <c r="C174" s="3"/>
      <c r="D174" s="17">
        <v>700</v>
      </c>
      <c r="E174" s="17">
        <v>19910</v>
      </c>
      <c r="F174" s="10" t="s">
        <v>428</v>
      </c>
      <c r="G174" s="17">
        <v>7000</v>
      </c>
      <c r="H174" s="10" t="s">
        <v>428</v>
      </c>
      <c r="I174" s="10" t="s">
        <v>428</v>
      </c>
      <c r="J174" s="17">
        <v>23.57184</v>
      </c>
      <c r="K174" s="17">
        <v>6038.819319</v>
      </c>
      <c r="L174" s="10" t="s">
        <v>428</v>
      </c>
      <c r="M174" s="17">
        <v>52</v>
      </c>
      <c r="N174" s="10" t="s">
        <v>428</v>
      </c>
      <c r="O174" s="10" t="s">
        <v>428</v>
      </c>
      <c r="P174" s="17">
        <f>('поселения Дт'!O116)/1000</f>
        <v>4179.79188</v>
      </c>
      <c r="Q174" s="10" t="s">
        <v>428</v>
      </c>
      <c r="R174" s="17">
        <v>6688</v>
      </c>
      <c r="S174" s="10" t="s">
        <v>428</v>
      </c>
    </row>
    <row r="175" spans="1:19" ht="15">
      <c r="A175" s="3" t="s">
        <v>123</v>
      </c>
      <c r="B175" s="3" t="s">
        <v>126</v>
      </c>
      <c r="C175" s="3"/>
      <c r="D175" s="17">
        <v>0</v>
      </c>
      <c r="E175" s="17">
        <v>3220.000000000001</v>
      </c>
      <c r="F175" s="10" t="s">
        <v>428</v>
      </c>
      <c r="G175" s="17">
        <v>0</v>
      </c>
      <c r="H175" s="10" t="s">
        <v>428</v>
      </c>
      <c r="I175" s="10" t="s">
        <v>428</v>
      </c>
      <c r="J175" s="17">
        <v>11.857809999999999</v>
      </c>
      <c r="K175" s="17">
        <v>2803.9685385</v>
      </c>
      <c r="L175" s="10" t="s">
        <v>428</v>
      </c>
      <c r="M175" s="17">
        <v>0</v>
      </c>
      <c r="N175" s="10" t="s">
        <v>428</v>
      </c>
      <c r="O175" s="10" t="s">
        <v>428</v>
      </c>
      <c r="P175" s="17">
        <f>('поселения Дт'!O117)/1000</f>
        <v>2110.42267</v>
      </c>
      <c r="Q175" s="10" t="s">
        <v>428</v>
      </c>
      <c r="R175" s="17">
        <v>3882</v>
      </c>
      <c r="S175" s="10" t="s">
        <v>428</v>
      </c>
    </row>
    <row r="176" spans="1:19" ht="15">
      <c r="A176" s="3" t="s">
        <v>123</v>
      </c>
      <c r="B176" s="3" t="s">
        <v>127</v>
      </c>
      <c r="C176" s="3"/>
      <c r="D176" s="17">
        <v>0</v>
      </c>
      <c r="E176" s="17">
        <v>7467.999999999998</v>
      </c>
      <c r="F176" s="10" t="s">
        <v>428</v>
      </c>
      <c r="G176" s="17">
        <v>0</v>
      </c>
      <c r="H176" s="10" t="s">
        <v>428</v>
      </c>
      <c r="I176" s="10" t="s">
        <v>428</v>
      </c>
      <c r="J176" s="17">
        <v>0</v>
      </c>
      <c r="K176" s="17">
        <v>3409.2873915</v>
      </c>
      <c r="L176" s="10" t="s">
        <v>428</v>
      </c>
      <c r="M176" s="17">
        <v>0</v>
      </c>
      <c r="N176" s="10" t="s">
        <v>428</v>
      </c>
      <c r="O176" s="10" t="s">
        <v>428</v>
      </c>
      <c r="P176" s="17">
        <f>('поселения Дт'!O118)/1000</f>
        <v>1550.61746</v>
      </c>
      <c r="Q176" s="10" t="s">
        <v>428</v>
      </c>
      <c r="R176" s="17">
        <v>4372</v>
      </c>
      <c r="S176" s="10" t="s">
        <v>428</v>
      </c>
    </row>
    <row r="177" spans="1:19" ht="15">
      <c r="A177" s="3" t="s">
        <v>123</v>
      </c>
      <c r="B177" s="3" t="s">
        <v>128</v>
      </c>
      <c r="C177" s="3"/>
      <c r="D177" s="17">
        <v>1400</v>
      </c>
      <c r="E177" s="17">
        <v>8090</v>
      </c>
      <c r="F177" s="10" t="s">
        <v>428</v>
      </c>
      <c r="G177" s="17">
        <v>1762</v>
      </c>
      <c r="H177" s="10" t="s">
        <v>428</v>
      </c>
      <c r="I177" s="10" t="s">
        <v>428</v>
      </c>
      <c r="J177" s="17">
        <v>23.7183</v>
      </c>
      <c r="K177" s="17">
        <v>2148.488526</v>
      </c>
      <c r="L177" s="10" t="s">
        <v>428</v>
      </c>
      <c r="M177" s="17">
        <v>100</v>
      </c>
      <c r="N177" s="10" t="s">
        <v>428</v>
      </c>
      <c r="O177" s="10" t="s">
        <v>428</v>
      </c>
      <c r="P177" s="17">
        <f>('поселения Дт'!O119)/1000</f>
        <v>1023.30187</v>
      </c>
      <c r="Q177" s="10" t="s">
        <v>428</v>
      </c>
      <c r="R177" s="17">
        <v>4075</v>
      </c>
      <c r="S177" s="10" t="s">
        <v>428</v>
      </c>
    </row>
    <row r="178" spans="1:19" ht="15">
      <c r="A178" s="3" t="s">
        <v>123</v>
      </c>
      <c r="B178" s="3" t="s">
        <v>129</v>
      </c>
      <c r="C178" s="3"/>
      <c r="D178" s="17">
        <v>400</v>
      </c>
      <c r="E178" s="17">
        <v>3153</v>
      </c>
      <c r="F178" s="10" t="s">
        <v>428</v>
      </c>
      <c r="G178" s="17">
        <v>700</v>
      </c>
      <c r="H178" s="10" t="s">
        <v>428</v>
      </c>
      <c r="I178" s="10" t="s">
        <v>428</v>
      </c>
      <c r="J178" s="17">
        <v>6.10275</v>
      </c>
      <c r="K178" s="17">
        <v>1075.899537</v>
      </c>
      <c r="L178" s="10" t="s">
        <v>428</v>
      </c>
      <c r="M178" s="17">
        <v>12.26358</v>
      </c>
      <c r="N178" s="10" t="s">
        <v>428</v>
      </c>
      <c r="O178" s="10" t="s">
        <v>428</v>
      </c>
      <c r="P178" s="17">
        <f>('поселения Дт'!O120)/1000</f>
        <v>659.98536</v>
      </c>
      <c r="Q178" s="10" t="s">
        <v>428</v>
      </c>
      <c r="R178" s="17">
        <v>3105</v>
      </c>
      <c r="S178" s="10" t="s">
        <v>428</v>
      </c>
    </row>
    <row r="179" spans="1:19" ht="15">
      <c r="A179" s="3" t="s">
        <v>123</v>
      </c>
      <c r="B179" s="3" t="s">
        <v>130</v>
      </c>
      <c r="C179" s="3"/>
      <c r="D179" s="17">
        <v>760</v>
      </c>
      <c r="E179" s="17">
        <v>3835.9067099999997</v>
      </c>
      <c r="F179" s="10" t="s">
        <v>428</v>
      </c>
      <c r="G179" s="17">
        <v>1160</v>
      </c>
      <c r="H179" s="10" t="s">
        <v>428</v>
      </c>
      <c r="I179" s="10" t="s">
        <v>428</v>
      </c>
      <c r="J179" s="17">
        <v>0</v>
      </c>
      <c r="K179" s="17">
        <v>1470.675</v>
      </c>
      <c r="L179" s="10" t="s">
        <v>428</v>
      </c>
      <c r="M179" s="17">
        <v>50</v>
      </c>
      <c r="N179" s="10" t="s">
        <v>428</v>
      </c>
      <c r="O179" s="10" t="s">
        <v>428</v>
      </c>
      <c r="P179" s="17">
        <f>('поселения Дт'!O121)/1000</f>
        <v>566.83376</v>
      </c>
      <c r="Q179" s="10" t="s">
        <v>428</v>
      </c>
      <c r="R179" s="17">
        <v>2912</v>
      </c>
      <c r="S179" s="10" t="s">
        <v>428</v>
      </c>
    </row>
    <row r="180" spans="1:19" ht="15">
      <c r="A180" s="3" t="s">
        <v>123</v>
      </c>
      <c r="B180" s="3" t="s">
        <v>131</v>
      </c>
      <c r="C180" s="3"/>
      <c r="D180" s="17">
        <v>0</v>
      </c>
      <c r="E180" s="17">
        <v>6479.000000000002</v>
      </c>
      <c r="F180" s="10" t="s">
        <v>428</v>
      </c>
      <c r="G180" s="17">
        <v>0</v>
      </c>
      <c r="H180" s="10" t="s">
        <v>428</v>
      </c>
      <c r="I180" s="10" t="s">
        <v>428</v>
      </c>
      <c r="J180" s="17">
        <v>0</v>
      </c>
      <c r="K180" s="17">
        <v>3708.486915</v>
      </c>
      <c r="L180" s="10" t="s">
        <v>428</v>
      </c>
      <c r="M180" s="17">
        <v>0</v>
      </c>
      <c r="N180" s="10" t="s">
        <v>428</v>
      </c>
      <c r="O180" s="10" t="s">
        <v>428</v>
      </c>
      <c r="P180" s="17">
        <f>('поселения Дт'!O122)/1000</f>
        <v>2525.7945700000005</v>
      </c>
      <c r="Q180" s="10" t="s">
        <v>428</v>
      </c>
      <c r="R180" s="17">
        <v>4770</v>
      </c>
      <c r="S180" s="10" t="s">
        <v>428</v>
      </c>
    </row>
    <row r="181" spans="1:19" ht="15">
      <c r="A181" s="3" t="s">
        <v>132</v>
      </c>
      <c r="B181" s="3" t="s">
        <v>132</v>
      </c>
      <c r="C181" s="3"/>
      <c r="D181" s="17" t="s">
        <v>432</v>
      </c>
      <c r="E181" s="17" t="s">
        <v>432</v>
      </c>
      <c r="F181" s="4" t="s">
        <v>432</v>
      </c>
      <c r="G181" s="17" t="s">
        <v>432</v>
      </c>
      <c r="H181" s="4" t="s">
        <v>432</v>
      </c>
      <c r="I181" s="4" t="s">
        <v>432</v>
      </c>
      <c r="J181" s="17" t="s">
        <v>432</v>
      </c>
      <c r="K181" s="17" t="s">
        <v>432</v>
      </c>
      <c r="L181" s="4" t="s">
        <v>432</v>
      </c>
      <c r="M181" s="17" t="s">
        <v>432</v>
      </c>
      <c r="N181" s="4" t="s">
        <v>432</v>
      </c>
      <c r="O181" s="4" t="s">
        <v>432</v>
      </c>
      <c r="P181" s="17">
        <v>0</v>
      </c>
      <c r="Q181" s="10" t="s">
        <v>432</v>
      </c>
      <c r="R181" s="17" t="s">
        <v>432</v>
      </c>
      <c r="S181" s="10" t="s">
        <v>432</v>
      </c>
    </row>
    <row r="182" spans="1:19" ht="15">
      <c r="A182" s="3" t="s">
        <v>132</v>
      </c>
      <c r="B182" s="3" t="s">
        <v>16</v>
      </c>
      <c r="C182" s="3"/>
      <c r="D182" s="17">
        <v>363000</v>
      </c>
      <c r="E182" s="17">
        <v>1049001.487</v>
      </c>
      <c r="F182" s="10" t="s">
        <v>428</v>
      </c>
      <c r="G182" s="17">
        <v>500000</v>
      </c>
      <c r="H182" s="10" t="s">
        <v>428</v>
      </c>
      <c r="I182" s="10" t="s">
        <v>428</v>
      </c>
      <c r="J182" s="17">
        <v>8215.20188</v>
      </c>
      <c r="K182" s="17">
        <v>123195.15</v>
      </c>
      <c r="L182" s="10" t="s">
        <v>428</v>
      </c>
      <c r="M182" s="17">
        <v>25000</v>
      </c>
      <c r="N182" s="10" t="s">
        <v>428</v>
      </c>
      <c r="O182" s="10" t="s">
        <v>428</v>
      </c>
      <c r="P182" s="17">
        <f>'МР Дт'!N25</f>
        <v>133424.450635337</v>
      </c>
      <c r="Q182" s="10" t="s">
        <v>428</v>
      </c>
      <c r="R182" s="17">
        <v>104903</v>
      </c>
      <c r="S182" s="10" t="s">
        <v>428</v>
      </c>
    </row>
    <row r="183" spans="1:19" ht="15">
      <c r="A183" s="3" t="s">
        <v>132</v>
      </c>
      <c r="B183" s="3" t="s">
        <v>429</v>
      </c>
      <c r="C183" s="3"/>
      <c r="D183" s="17" t="s">
        <v>432</v>
      </c>
      <c r="E183" s="17" t="s">
        <v>432</v>
      </c>
      <c r="F183" s="4" t="s">
        <v>432</v>
      </c>
      <c r="G183" s="17" t="s">
        <v>432</v>
      </c>
      <c r="H183" s="4" t="s">
        <v>432</v>
      </c>
      <c r="I183" s="4" t="s">
        <v>432</v>
      </c>
      <c r="J183" s="17" t="s">
        <v>432</v>
      </c>
      <c r="K183" s="17" t="s">
        <v>432</v>
      </c>
      <c r="L183" s="4" t="s">
        <v>432</v>
      </c>
      <c r="M183" s="17" t="s">
        <v>432</v>
      </c>
      <c r="N183" s="4" t="s">
        <v>432</v>
      </c>
      <c r="O183" s="4" t="s">
        <v>432</v>
      </c>
      <c r="P183" s="17">
        <v>0</v>
      </c>
      <c r="Q183" s="10" t="s">
        <v>432</v>
      </c>
      <c r="R183" s="17" t="s">
        <v>432</v>
      </c>
      <c r="S183" s="10" t="s">
        <v>432</v>
      </c>
    </row>
    <row r="184" spans="1:19" ht="15">
      <c r="A184" s="3" t="s">
        <v>132</v>
      </c>
      <c r="B184" s="3" t="s">
        <v>431</v>
      </c>
      <c r="C184" s="3"/>
      <c r="D184" s="17" t="s">
        <v>432</v>
      </c>
      <c r="E184" s="17" t="s">
        <v>432</v>
      </c>
      <c r="F184" s="4" t="s">
        <v>432</v>
      </c>
      <c r="G184" s="17" t="s">
        <v>432</v>
      </c>
      <c r="H184" s="4" t="s">
        <v>432</v>
      </c>
      <c r="I184" s="4" t="s">
        <v>432</v>
      </c>
      <c r="J184" s="17" t="s">
        <v>432</v>
      </c>
      <c r="K184" s="17" t="s">
        <v>432</v>
      </c>
      <c r="L184" s="4" t="s">
        <v>432</v>
      </c>
      <c r="M184" s="17" t="s">
        <v>432</v>
      </c>
      <c r="N184" s="4" t="s">
        <v>432</v>
      </c>
      <c r="O184" s="4" t="s">
        <v>432</v>
      </c>
      <c r="P184" s="17">
        <v>0</v>
      </c>
      <c r="Q184" s="10" t="s">
        <v>432</v>
      </c>
      <c r="R184" s="17" t="s">
        <v>432</v>
      </c>
      <c r="S184" s="10" t="s">
        <v>432</v>
      </c>
    </row>
    <row r="185" spans="1:19" ht="15">
      <c r="A185" s="3" t="s">
        <v>132</v>
      </c>
      <c r="B185" s="3" t="s">
        <v>133</v>
      </c>
      <c r="C185" s="3"/>
      <c r="D185" s="17">
        <v>38264.11256</v>
      </c>
      <c r="E185" s="17">
        <v>193752</v>
      </c>
      <c r="F185" s="10" t="s">
        <v>428</v>
      </c>
      <c r="G185" s="17">
        <v>55000</v>
      </c>
      <c r="H185" s="10" t="s">
        <v>428</v>
      </c>
      <c r="I185" s="10" t="s">
        <v>428</v>
      </c>
      <c r="J185" s="17">
        <v>528.9811500000001</v>
      </c>
      <c r="K185" s="17">
        <v>19209.69</v>
      </c>
      <c r="L185" s="10" t="s">
        <v>428</v>
      </c>
      <c r="M185" s="17">
        <v>2207.2</v>
      </c>
      <c r="N185" s="10" t="s">
        <v>428</v>
      </c>
      <c r="O185" s="10" t="s">
        <v>428</v>
      </c>
      <c r="P185" s="17">
        <f>('поселения Дт'!O124)/1000</f>
        <v>15357.54658</v>
      </c>
      <c r="Q185" s="10" t="s">
        <v>428</v>
      </c>
      <c r="R185" s="17">
        <v>18372</v>
      </c>
      <c r="S185" s="10" t="s">
        <v>428</v>
      </c>
    </row>
    <row r="186" spans="1:19" ht="15">
      <c r="A186" s="3" t="s">
        <v>132</v>
      </c>
      <c r="B186" s="3" t="s">
        <v>134</v>
      </c>
      <c r="C186" s="3"/>
      <c r="D186" s="17">
        <v>6385</v>
      </c>
      <c r="E186" s="17">
        <v>16884.1</v>
      </c>
      <c r="F186" s="10" t="s">
        <v>428</v>
      </c>
      <c r="G186" s="17">
        <v>7395</v>
      </c>
      <c r="H186" s="10" t="s">
        <v>428</v>
      </c>
      <c r="I186" s="10" t="s">
        <v>428</v>
      </c>
      <c r="J186" s="17">
        <v>98.13575999999999</v>
      </c>
      <c r="K186" s="17">
        <v>1743.9</v>
      </c>
      <c r="L186" s="10" t="s">
        <v>428</v>
      </c>
      <c r="M186" s="17">
        <v>300</v>
      </c>
      <c r="N186" s="10" t="s">
        <v>428</v>
      </c>
      <c r="O186" s="10" t="s">
        <v>428</v>
      </c>
      <c r="P186" s="17">
        <f>('поселения Дт'!O125)/1000</f>
        <v>500.76338999999996</v>
      </c>
      <c r="Q186" s="10" t="s">
        <v>428</v>
      </c>
      <c r="R186" s="17">
        <v>3299</v>
      </c>
      <c r="S186" s="10" t="s">
        <v>428</v>
      </c>
    </row>
    <row r="187" spans="1:19" ht="15">
      <c r="A187" s="3" t="s">
        <v>132</v>
      </c>
      <c r="B187" s="3" t="s">
        <v>135</v>
      </c>
      <c r="C187" s="3"/>
      <c r="D187" s="17">
        <v>3300</v>
      </c>
      <c r="E187" s="17">
        <v>11323.9</v>
      </c>
      <c r="F187" s="10" t="s">
        <v>428</v>
      </c>
      <c r="G187" s="17">
        <v>5100</v>
      </c>
      <c r="H187" s="10" t="s">
        <v>428</v>
      </c>
      <c r="I187" s="10" t="s">
        <v>428</v>
      </c>
      <c r="J187" s="17">
        <v>50.48934</v>
      </c>
      <c r="K187" s="17">
        <v>1691.49</v>
      </c>
      <c r="L187" s="10" t="s">
        <v>428</v>
      </c>
      <c r="M187" s="17">
        <v>220</v>
      </c>
      <c r="N187" s="10" t="s">
        <v>428</v>
      </c>
      <c r="O187" s="10" t="s">
        <v>428</v>
      </c>
      <c r="P187" s="17">
        <f>('поселения Дт'!O126)/1000</f>
        <v>836.6734299999999</v>
      </c>
      <c r="Q187" s="10" t="s">
        <v>428</v>
      </c>
      <c r="R187" s="17">
        <v>3105</v>
      </c>
      <c r="S187" s="10" t="s">
        <v>428</v>
      </c>
    </row>
    <row r="188" spans="1:19" ht="15">
      <c r="A188" s="3" t="s">
        <v>132</v>
      </c>
      <c r="B188" s="3" t="s">
        <v>136</v>
      </c>
      <c r="C188" s="3"/>
      <c r="D188" s="17">
        <v>0</v>
      </c>
      <c r="E188" s="17">
        <v>18984</v>
      </c>
      <c r="F188" s="10" t="s">
        <v>428</v>
      </c>
      <c r="G188" s="17">
        <v>0</v>
      </c>
      <c r="H188" s="10" t="s">
        <v>428</v>
      </c>
      <c r="I188" s="10" t="s">
        <v>428</v>
      </c>
      <c r="J188" s="17">
        <v>0</v>
      </c>
      <c r="K188" s="17">
        <v>4697.295</v>
      </c>
      <c r="L188" s="10" t="s">
        <v>428</v>
      </c>
      <c r="M188" s="17">
        <v>0</v>
      </c>
      <c r="N188" s="10" t="s">
        <v>428</v>
      </c>
      <c r="O188" s="10" t="s">
        <v>428</v>
      </c>
      <c r="P188" s="17">
        <f>('поселения Дт'!O127)/1000</f>
        <v>3748.80096</v>
      </c>
      <c r="Q188" s="10" t="s">
        <v>428</v>
      </c>
      <c r="R188" s="17">
        <v>4968</v>
      </c>
      <c r="S188" s="10" t="s">
        <v>428</v>
      </c>
    </row>
    <row r="189" spans="1:19" ht="15">
      <c r="A189" s="3" t="s">
        <v>132</v>
      </c>
      <c r="B189" s="3" t="s">
        <v>137</v>
      </c>
      <c r="C189" s="3"/>
      <c r="D189" s="17">
        <v>1500</v>
      </c>
      <c r="E189" s="17">
        <v>27815</v>
      </c>
      <c r="F189" s="10" t="s">
        <v>428</v>
      </c>
      <c r="G189" s="17">
        <v>1500</v>
      </c>
      <c r="H189" s="10" t="s">
        <v>428</v>
      </c>
      <c r="I189" s="10" t="s">
        <v>428</v>
      </c>
      <c r="J189" s="17">
        <v>2.8493000000000004</v>
      </c>
      <c r="K189" s="17">
        <v>6146.745</v>
      </c>
      <c r="L189" s="10" t="s">
        <v>428</v>
      </c>
      <c r="M189" s="17">
        <v>10</v>
      </c>
      <c r="N189" s="10" t="s">
        <v>428</v>
      </c>
      <c r="O189" s="10" t="s">
        <v>428</v>
      </c>
      <c r="P189" s="17">
        <f>('поселения Дт'!O128)/1000</f>
        <v>4091.9603700000002</v>
      </c>
      <c r="Q189" s="10" t="s">
        <v>428</v>
      </c>
      <c r="R189" s="17">
        <v>6465</v>
      </c>
      <c r="S189" s="10" t="s">
        <v>428</v>
      </c>
    </row>
    <row r="190" spans="1:19" ht="15">
      <c r="A190" s="3" t="s">
        <v>132</v>
      </c>
      <c r="B190" s="3" t="s">
        <v>138</v>
      </c>
      <c r="C190" s="3"/>
      <c r="D190" s="17">
        <v>3030</v>
      </c>
      <c r="E190" s="17">
        <v>21019</v>
      </c>
      <c r="F190" s="10" t="s">
        <v>428</v>
      </c>
      <c r="G190" s="17">
        <v>5330</v>
      </c>
      <c r="H190" s="10" t="s">
        <v>428</v>
      </c>
      <c r="I190" s="10" t="s">
        <v>428</v>
      </c>
      <c r="J190" s="17">
        <v>45.84964</v>
      </c>
      <c r="K190" s="17">
        <v>3652.05</v>
      </c>
      <c r="L190" s="10" t="s">
        <v>428</v>
      </c>
      <c r="M190" s="17">
        <v>300</v>
      </c>
      <c r="N190" s="10" t="s">
        <v>428</v>
      </c>
      <c r="O190" s="10" t="s">
        <v>428</v>
      </c>
      <c r="P190" s="17">
        <f>('поселения Дт'!O129)/1000</f>
        <v>4141.3288</v>
      </c>
      <c r="Q190" s="10" t="s">
        <v>428</v>
      </c>
      <c r="R190" s="17">
        <v>4770</v>
      </c>
      <c r="S190" s="10" t="s">
        <v>428</v>
      </c>
    </row>
    <row r="191" spans="1:19" ht="15">
      <c r="A191" s="3" t="s">
        <v>132</v>
      </c>
      <c r="B191" s="3" t="s">
        <v>139</v>
      </c>
      <c r="C191" s="3"/>
      <c r="D191" s="17">
        <v>4980</v>
      </c>
      <c r="E191" s="17">
        <v>13239.4</v>
      </c>
      <c r="F191" s="10" t="s">
        <v>428</v>
      </c>
      <c r="G191" s="17">
        <v>6700</v>
      </c>
      <c r="H191" s="10" t="s">
        <v>428</v>
      </c>
      <c r="I191" s="10" t="s">
        <v>428</v>
      </c>
      <c r="J191" s="17">
        <v>75.17007000000001</v>
      </c>
      <c r="K191" s="17">
        <v>2175.945</v>
      </c>
      <c r="L191" s="10" t="s">
        <v>428</v>
      </c>
      <c r="M191" s="17">
        <v>240</v>
      </c>
      <c r="N191" s="10" t="s">
        <v>428</v>
      </c>
      <c r="O191" s="10" t="s">
        <v>428</v>
      </c>
      <c r="P191" s="17">
        <f>('поселения Дт'!O130)/1000</f>
        <v>1250.9397900000001</v>
      </c>
      <c r="Q191" s="10" t="s">
        <v>428</v>
      </c>
      <c r="R191" s="17">
        <v>3105</v>
      </c>
      <c r="S191" s="10" t="s">
        <v>428</v>
      </c>
    </row>
    <row r="192" spans="1:19" ht="15">
      <c r="A192" s="3" t="s">
        <v>132</v>
      </c>
      <c r="B192" s="3" t="s">
        <v>140</v>
      </c>
      <c r="C192" s="3"/>
      <c r="D192" s="17">
        <v>0</v>
      </c>
      <c r="E192" s="17">
        <v>40350.6</v>
      </c>
      <c r="F192" s="10" t="s">
        <v>428</v>
      </c>
      <c r="G192" s="17">
        <v>0</v>
      </c>
      <c r="H192" s="10" t="s">
        <v>428</v>
      </c>
      <c r="I192" s="10" t="s">
        <v>428</v>
      </c>
      <c r="J192" s="17">
        <v>0</v>
      </c>
      <c r="K192" s="17">
        <v>9868.11</v>
      </c>
      <c r="L192" s="10" t="s">
        <v>428</v>
      </c>
      <c r="M192" s="17">
        <v>0</v>
      </c>
      <c r="N192" s="10" t="s">
        <v>428</v>
      </c>
      <c r="O192" s="10" t="s">
        <v>428</v>
      </c>
      <c r="P192" s="17">
        <f>('поселения Дт'!O131)/1000</f>
        <v>10973.27087</v>
      </c>
      <c r="Q192" s="10" t="s">
        <v>428</v>
      </c>
      <c r="R192" s="17">
        <v>8133</v>
      </c>
      <c r="S192" s="10" t="s">
        <v>428</v>
      </c>
    </row>
    <row r="193" spans="1:19" ht="15">
      <c r="A193" s="3" t="s">
        <v>132</v>
      </c>
      <c r="B193" s="3" t="s">
        <v>141</v>
      </c>
      <c r="C193" s="3"/>
      <c r="D193" s="17">
        <v>2700</v>
      </c>
      <c r="E193" s="17">
        <v>22703</v>
      </c>
      <c r="F193" s="10" t="s">
        <v>428</v>
      </c>
      <c r="G193" s="17">
        <v>6000</v>
      </c>
      <c r="H193" s="10" t="s">
        <v>428</v>
      </c>
      <c r="I193" s="10" t="s">
        <v>428</v>
      </c>
      <c r="J193" s="17">
        <v>44.69949</v>
      </c>
      <c r="K193" s="17">
        <v>4787.28</v>
      </c>
      <c r="L193" s="10" t="s">
        <v>428</v>
      </c>
      <c r="M193" s="17">
        <v>185</v>
      </c>
      <c r="N193" s="10" t="s">
        <v>428</v>
      </c>
      <c r="O193" s="10" t="s">
        <v>428</v>
      </c>
      <c r="P193" s="17">
        <f>('поселения Дт'!O132)/1000</f>
        <v>5772.1636</v>
      </c>
      <c r="Q193" s="10" t="s">
        <v>428</v>
      </c>
      <c r="R193" s="17">
        <v>4770</v>
      </c>
      <c r="S193" s="10" t="s">
        <v>428</v>
      </c>
    </row>
    <row r="194" spans="1:19" ht="15">
      <c r="A194" s="3" t="s">
        <v>142</v>
      </c>
      <c r="B194" s="3" t="s">
        <v>142</v>
      </c>
      <c r="C194" s="3"/>
      <c r="D194" s="17" t="s">
        <v>432</v>
      </c>
      <c r="E194" s="17" t="s">
        <v>432</v>
      </c>
      <c r="F194" s="4" t="s">
        <v>432</v>
      </c>
      <c r="G194" s="17" t="s">
        <v>432</v>
      </c>
      <c r="H194" s="4" t="s">
        <v>432</v>
      </c>
      <c r="I194" s="4" t="s">
        <v>432</v>
      </c>
      <c r="J194" s="17" t="s">
        <v>432</v>
      </c>
      <c r="K194" s="17" t="s">
        <v>432</v>
      </c>
      <c r="L194" s="4" t="s">
        <v>432</v>
      </c>
      <c r="M194" s="17" t="s">
        <v>432</v>
      </c>
      <c r="N194" s="4" t="s">
        <v>432</v>
      </c>
      <c r="O194" s="4" t="s">
        <v>432</v>
      </c>
      <c r="P194" s="17">
        <v>0</v>
      </c>
      <c r="Q194" s="10" t="s">
        <v>432</v>
      </c>
      <c r="R194" s="17" t="s">
        <v>432</v>
      </c>
      <c r="S194" s="10" t="s">
        <v>432</v>
      </c>
    </row>
    <row r="195" spans="1:19" ht="15">
      <c r="A195" s="3" t="s">
        <v>142</v>
      </c>
      <c r="B195" s="3" t="s">
        <v>16</v>
      </c>
      <c r="C195" s="3"/>
      <c r="D195" s="17">
        <v>22728.5</v>
      </c>
      <c r="E195" s="17">
        <v>325672.489</v>
      </c>
      <c r="F195" s="10" t="s">
        <v>428</v>
      </c>
      <c r="G195" s="17">
        <v>60000</v>
      </c>
      <c r="H195" s="10" t="s">
        <v>428</v>
      </c>
      <c r="I195" s="10" t="s">
        <v>428</v>
      </c>
      <c r="J195" s="17">
        <v>1239.79297</v>
      </c>
      <c r="K195" s="17">
        <v>98517.87359250001</v>
      </c>
      <c r="L195" s="10" t="s">
        <v>428</v>
      </c>
      <c r="M195" s="17">
        <v>60000</v>
      </c>
      <c r="N195" s="10" t="s">
        <v>428</v>
      </c>
      <c r="O195" s="10" t="s">
        <v>428</v>
      </c>
      <c r="P195" s="17">
        <f>'МР Дт'!N26</f>
        <v>132369.43862932938</v>
      </c>
      <c r="Q195" s="10" t="s">
        <v>428</v>
      </c>
      <c r="R195" s="17">
        <v>90181</v>
      </c>
      <c r="S195" s="10" t="s">
        <v>428</v>
      </c>
    </row>
    <row r="196" spans="1:19" ht="15">
      <c r="A196" s="3" t="s">
        <v>142</v>
      </c>
      <c r="B196" s="3" t="s">
        <v>429</v>
      </c>
      <c r="C196" s="3"/>
      <c r="D196" s="17" t="s">
        <v>432</v>
      </c>
      <c r="E196" s="17" t="s">
        <v>432</v>
      </c>
      <c r="F196" s="4" t="s">
        <v>432</v>
      </c>
      <c r="G196" s="17" t="s">
        <v>432</v>
      </c>
      <c r="H196" s="4" t="s">
        <v>432</v>
      </c>
      <c r="I196" s="4" t="s">
        <v>432</v>
      </c>
      <c r="J196" s="17" t="s">
        <v>432</v>
      </c>
      <c r="K196" s="17" t="s">
        <v>432</v>
      </c>
      <c r="L196" s="4" t="s">
        <v>432</v>
      </c>
      <c r="M196" s="17" t="s">
        <v>432</v>
      </c>
      <c r="N196" s="4" t="s">
        <v>432</v>
      </c>
      <c r="O196" s="4" t="s">
        <v>432</v>
      </c>
      <c r="P196" s="17">
        <v>0</v>
      </c>
      <c r="Q196" s="10" t="s">
        <v>432</v>
      </c>
      <c r="R196" s="17" t="s">
        <v>432</v>
      </c>
      <c r="S196" s="10" t="s">
        <v>432</v>
      </c>
    </row>
    <row r="197" spans="1:19" ht="15">
      <c r="A197" s="3" t="s">
        <v>142</v>
      </c>
      <c r="B197" s="3" t="s">
        <v>430</v>
      </c>
      <c r="C197" s="3"/>
      <c r="D197" s="17" t="s">
        <v>432</v>
      </c>
      <c r="E197" s="17" t="s">
        <v>432</v>
      </c>
      <c r="F197" s="4" t="s">
        <v>432</v>
      </c>
      <c r="G197" s="17" t="s">
        <v>432</v>
      </c>
      <c r="H197" s="4" t="s">
        <v>432</v>
      </c>
      <c r="I197" s="4" t="s">
        <v>432</v>
      </c>
      <c r="J197" s="17" t="s">
        <v>432</v>
      </c>
      <c r="K197" s="17" t="s">
        <v>432</v>
      </c>
      <c r="L197" s="4" t="s">
        <v>432</v>
      </c>
      <c r="M197" s="17" t="s">
        <v>432</v>
      </c>
      <c r="N197" s="4" t="s">
        <v>432</v>
      </c>
      <c r="O197" s="4" t="s">
        <v>432</v>
      </c>
      <c r="P197" s="17">
        <v>0</v>
      </c>
      <c r="Q197" s="10" t="s">
        <v>432</v>
      </c>
      <c r="R197" s="17" t="s">
        <v>432</v>
      </c>
      <c r="S197" s="10" t="s">
        <v>432</v>
      </c>
    </row>
    <row r="198" spans="1:19" ht="15">
      <c r="A198" s="3" t="s">
        <v>142</v>
      </c>
      <c r="B198" s="3" t="s">
        <v>1201</v>
      </c>
      <c r="C198" s="3"/>
      <c r="D198" s="17">
        <v>26135.2</v>
      </c>
      <c r="E198" s="17">
        <v>155525.42</v>
      </c>
      <c r="F198" s="10" t="s">
        <v>428</v>
      </c>
      <c r="G198" s="17">
        <v>140567.2</v>
      </c>
      <c r="H198" s="10" t="s">
        <v>428</v>
      </c>
      <c r="I198" s="10" t="s">
        <v>428</v>
      </c>
      <c r="J198" s="17">
        <v>885.0444200000001</v>
      </c>
      <c r="K198" s="17">
        <v>39505.41735</v>
      </c>
      <c r="L198" s="10" t="s">
        <v>428</v>
      </c>
      <c r="M198" s="17">
        <v>19377.8</v>
      </c>
      <c r="N198" s="10" t="s">
        <v>428</v>
      </c>
      <c r="O198" s="10" t="s">
        <v>428</v>
      </c>
      <c r="P198" s="17">
        <f>('поселения Дт'!O134)/1000</f>
        <v>42785.083340000005</v>
      </c>
      <c r="Q198" s="10"/>
      <c r="R198" s="17"/>
      <c r="S198" s="10"/>
    </row>
    <row r="199" spans="1:19" ht="15">
      <c r="A199" s="3" t="s">
        <v>142</v>
      </c>
      <c r="B199" s="3" t="s">
        <v>431</v>
      </c>
      <c r="C199" s="3"/>
      <c r="D199" s="17" t="s">
        <v>432</v>
      </c>
      <c r="E199" s="17" t="s">
        <v>432</v>
      </c>
      <c r="F199" s="4" t="s">
        <v>432</v>
      </c>
      <c r="G199" s="17" t="s">
        <v>432</v>
      </c>
      <c r="H199" s="4" t="s">
        <v>432</v>
      </c>
      <c r="I199" s="4" t="s">
        <v>432</v>
      </c>
      <c r="J199" s="17" t="s">
        <v>432</v>
      </c>
      <c r="K199" s="17" t="s">
        <v>432</v>
      </c>
      <c r="L199" s="4" t="s">
        <v>432</v>
      </c>
      <c r="M199" s="17" t="s">
        <v>432</v>
      </c>
      <c r="N199" s="4" t="s">
        <v>432</v>
      </c>
      <c r="O199" s="4" t="s">
        <v>432</v>
      </c>
      <c r="P199" s="17">
        <v>0</v>
      </c>
      <c r="Q199" s="10" t="s">
        <v>432</v>
      </c>
      <c r="R199" s="17" t="s">
        <v>432</v>
      </c>
      <c r="S199" s="10" t="s">
        <v>432</v>
      </c>
    </row>
    <row r="200" spans="1:19" ht="15">
      <c r="A200" s="3" t="s">
        <v>142</v>
      </c>
      <c r="B200" s="3" t="s">
        <v>143</v>
      </c>
      <c r="C200" s="3"/>
      <c r="D200" s="17">
        <v>0</v>
      </c>
      <c r="E200" s="17">
        <v>7994.8</v>
      </c>
      <c r="F200" s="10" t="s">
        <v>428</v>
      </c>
      <c r="G200" s="17">
        <v>0</v>
      </c>
      <c r="H200" s="10" t="s">
        <v>428</v>
      </c>
      <c r="I200" s="10" t="s">
        <v>428</v>
      </c>
      <c r="J200" s="17">
        <v>0</v>
      </c>
      <c r="K200" s="17">
        <v>1567.6342874999998</v>
      </c>
      <c r="L200" s="10" t="s">
        <v>428</v>
      </c>
      <c r="M200" s="17">
        <v>0</v>
      </c>
      <c r="N200" s="10" t="s">
        <v>428</v>
      </c>
      <c r="O200" s="10" t="s">
        <v>428</v>
      </c>
      <c r="P200" s="17">
        <f>('поселения Дт'!O135)/1000</f>
        <v>1730.77525</v>
      </c>
      <c r="Q200" s="10" t="s">
        <v>428</v>
      </c>
      <c r="R200" s="17">
        <v>3299</v>
      </c>
      <c r="S200" s="10" t="s">
        <v>428</v>
      </c>
    </row>
    <row r="201" spans="1:19" ht="15">
      <c r="A201" s="3" t="s">
        <v>142</v>
      </c>
      <c r="B201" s="3" t="s">
        <v>144</v>
      </c>
      <c r="C201" s="3"/>
      <c r="D201" s="17">
        <v>0</v>
      </c>
      <c r="E201" s="17">
        <v>4168.36</v>
      </c>
      <c r="F201" s="10" t="s">
        <v>428</v>
      </c>
      <c r="G201" s="17">
        <v>0</v>
      </c>
      <c r="H201" s="10" t="s">
        <v>428</v>
      </c>
      <c r="I201" s="10" t="s">
        <v>428</v>
      </c>
      <c r="J201" s="17">
        <v>0</v>
      </c>
      <c r="K201" s="17">
        <v>1299.1654139999998</v>
      </c>
      <c r="L201" s="10" t="s">
        <v>428</v>
      </c>
      <c r="M201" s="17">
        <v>0</v>
      </c>
      <c r="N201" s="10" t="s">
        <v>428</v>
      </c>
      <c r="O201" s="10" t="s">
        <v>428</v>
      </c>
      <c r="P201" s="17">
        <f>('поселения Дт'!O136)/1000</f>
        <v>595.45876</v>
      </c>
      <c r="Q201" s="10" t="s">
        <v>428</v>
      </c>
      <c r="R201" s="17">
        <v>3105</v>
      </c>
      <c r="S201" s="10" t="s">
        <v>428</v>
      </c>
    </row>
    <row r="202" spans="1:19" ht="15">
      <c r="A202" s="3" t="s">
        <v>142</v>
      </c>
      <c r="B202" s="3" t="s">
        <v>145</v>
      </c>
      <c r="C202" s="3"/>
      <c r="D202" s="17">
        <v>0</v>
      </c>
      <c r="E202" s="17">
        <v>9522</v>
      </c>
      <c r="F202" s="10" t="s">
        <v>428</v>
      </c>
      <c r="G202" s="17">
        <v>0</v>
      </c>
      <c r="H202" s="10" t="s">
        <v>428</v>
      </c>
      <c r="I202" s="10" t="s">
        <v>428</v>
      </c>
      <c r="J202" s="17">
        <v>0</v>
      </c>
      <c r="K202" s="17">
        <v>2335.3833</v>
      </c>
      <c r="L202" s="10" t="s">
        <v>428</v>
      </c>
      <c r="M202" s="17">
        <v>0</v>
      </c>
      <c r="N202" s="10" t="s">
        <v>428</v>
      </c>
      <c r="O202" s="10" t="s">
        <v>428</v>
      </c>
      <c r="P202" s="17">
        <f>('поселения Дт'!O137)/1000</f>
        <v>1974.37403</v>
      </c>
      <c r="Q202" s="10" t="s">
        <v>428</v>
      </c>
      <c r="R202" s="17">
        <v>4075</v>
      </c>
      <c r="S202" s="10" t="s">
        <v>428</v>
      </c>
    </row>
    <row r="203" spans="1:19" ht="15">
      <c r="A203" s="3" t="s">
        <v>142</v>
      </c>
      <c r="B203" s="3" t="s">
        <v>146</v>
      </c>
      <c r="C203" s="3"/>
      <c r="D203" s="17">
        <v>0</v>
      </c>
      <c r="E203" s="17">
        <v>8201.9</v>
      </c>
      <c r="F203" s="10" t="s">
        <v>428</v>
      </c>
      <c r="G203" s="17">
        <v>0</v>
      </c>
      <c r="H203" s="10" t="s">
        <v>428</v>
      </c>
      <c r="I203" s="10" t="s">
        <v>428</v>
      </c>
      <c r="J203" s="17">
        <v>0</v>
      </c>
      <c r="K203" s="17">
        <v>2620.4658344999993</v>
      </c>
      <c r="L203" s="10" t="s">
        <v>428</v>
      </c>
      <c r="M203" s="17">
        <v>0</v>
      </c>
      <c r="N203" s="10" t="s">
        <v>428</v>
      </c>
      <c r="O203" s="10" t="s">
        <v>428</v>
      </c>
      <c r="P203" s="17">
        <f>('поселения Дт'!O138)/1000</f>
        <v>2260.66556</v>
      </c>
      <c r="Q203" s="10" t="s">
        <v>428</v>
      </c>
      <c r="R203" s="17">
        <v>3687</v>
      </c>
      <c r="S203" s="10" t="s">
        <v>428</v>
      </c>
    </row>
    <row r="204" spans="1:19" ht="15">
      <c r="A204" s="3" t="s">
        <v>142</v>
      </c>
      <c r="B204" s="3" t="s">
        <v>147</v>
      </c>
      <c r="C204" s="3"/>
      <c r="D204" s="17">
        <v>0</v>
      </c>
      <c r="E204" s="17">
        <v>13150.000000000002</v>
      </c>
      <c r="F204" s="10" t="s">
        <v>428</v>
      </c>
      <c r="G204" s="17">
        <v>0</v>
      </c>
      <c r="H204" s="10" t="s">
        <v>428</v>
      </c>
      <c r="I204" s="10" t="s">
        <v>428</v>
      </c>
      <c r="J204" s="17">
        <v>0</v>
      </c>
      <c r="K204" s="17">
        <v>3943.9982205</v>
      </c>
      <c r="L204" s="10" t="s">
        <v>428</v>
      </c>
      <c r="M204" s="17">
        <v>0</v>
      </c>
      <c r="N204" s="10" t="s">
        <v>428</v>
      </c>
      <c r="O204" s="10" t="s">
        <v>428</v>
      </c>
      <c r="P204" s="17">
        <f>('поселения Дт'!O139)/1000</f>
        <v>4208.48552</v>
      </c>
      <c r="Q204" s="10" t="s">
        <v>428</v>
      </c>
      <c r="R204" s="17">
        <v>4770</v>
      </c>
      <c r="S204" s="10" t="s">
        <v>428</v>
      </c>
    </row>
    <row r="205" spans="1:19" ht="15">
      <c r="A205" s="3" t="s">
        <v>142</v>
      </c>
      <c r="B205" s="3" t="s">
        <v>148</v>
      </c>
      <c r="C205" s="3"/>
      <c r="D205" s="17">
        <v>0</v>
      </c>
      <c r="E205" s="17">
        <v>15125.000000000004</v>
      </c>
      <c r="F205" s="10" t="s">
        <v>428</v>
      </c>
      <c r="G205" s="17">
        <v>0</v>
      </c>
      <c r="H205" s="10" t="s">
        <v>428</v>
      </c>
      <c r="I205" s="10" t="s">
        <v>428</v>
      </c>
      <c r="J205" s="17">
        <v>0</v>
      </c>
      <c r="K205" s="17">
        <v>6129.5889</v>
      </c>
      <c r="L205" s="10" t="s">
        <v>428</v>
      </c>
      <c r="M205" s="17">
        <v>0</v>
      </c>
      <c r="N205" s="10" t="s">
        <v>428</v>
      </c>
      <c r="O205" s="10" t="s">
        <v>428</v>
      </c>
      <c r="P205" s="17">
        <f>('поселения Дт'!O140)/1000</f>
        <v>3028.1855500000006</v>
      </c>
      <c r="Q205" s="10" t="s">
        <v>428</v>
      </c>
      <c r="R205" s="17">
        <v>6688</v>
      </c>
      <c r="S205" s="10" t="s">
        <v>428</v>
      </c>
    </row>
    <row r="206" spans="1:19" ht="15">
      <c r="A206" s="3" t="s">
        <v>142</v>
      </c>
      <c r="B206" s="3" t="s">
        <v>149</v>
      </c>
      <c r="C206" s="3"/>
      <c r="D206" s="17">
        <v>0</v>
      </c>
      <c r="E206" s="17">
        <v>7356.3</v>
      </c>
      <c r="F206" s="10" t="s">
        <v>428</v>
      </c>
      <c r="G206" s="17">
        <v>0</v>
      </c>
      <c r="H206" s="10" t="s">
        <v>428</v>
      </c>
      <c r="I206" s="10" t="s">
        <v>428</v>
      </c>
      <c r="J206" s="17">
        <v>0</v>
      </c>
      <c r="K206" s="17">
        <v>2575.9017989999993</v>
      </c>
      <c r="L206" s="10" t="s">
        <v>428</v>
      </c>
      <c r="M206" s="17">
        <v>0</v>
      </c>
      <c r="N206" s="10" t="s">
        <v>428</v>
      </c>
      <c r="O206" s="10" t="s">
        <v>428</v>
      </c>
      <c r="P206" s="17">
        <f>('поселения Дт'!O141)/1000</f>
        <v>3572.65267</v>
      </c>
      <c r="Q206" s="10" t="s">
        <v>428</v>
      </c>
      <c r="R206" s="17">
        <v>3493</v>
      </c>
      <c r="S206" s="10" t="s">
        <v>428</v>
      </c>
    </row>
    <row r="207" spans="1:19" ht="15">
      <c r="A207" s="3" t="s">
        <v>142</v>
      </c>
      <c r="B207" s="3" t="s">
        <v>150</v>
      </c>
      <c r="C207" s="3"/>
      <c r="D207" s="17">
        <v>0</v>
      </c>
      <c r="E207" s="17">
        <v>6510.799999999998</v>
      </c>
      <c r="F207" s="10" t="s">
        <v>428</v>
      </c>
      <c r="G207" s="17">
        <v>0</v>
      </c>
      <c r="H207" s="10" t="s">
        <v>428</v>
      </c>
      <c r="I207" s="10" t="s">
        <v>428</v>
      </c>
      <c r="J207" s="17">
        <v>0</v>
      </c>
      <c r="K207" s="17">
        <v>3084.474</v>
      </c>
      <c r="L207" s="10" t="s">
        <v>428</v>
      </c>
      <c r="M207" s="17">
        <v>0</v>
      </c>
      <c r="N207" s="10" t="s">
        <v>428</v>
      </c>
      <c r="O207" s="10" t="s">
        <v>428</v>
      </c>
      <c r="P207" s="17">
        <f>('поселения Дт'!O142)/1000</f>
        <v>2655.90227</v>
      </c>
      <c r="Q207" s="10" t="s">
        <v>428</v>
      </c>
      <c r="R207" s="17">
        <v>3687</v>
      </c>
      <c r="S207" s="10" t="s">
        <v>428</v>
      </c>
    </row>
    <row r="208" spans="1:19" ht="15">
      <c r="A208" s="3" t="s">
        <v>142</v>
      </c>
      <c r="B208" s="3" t="s">
        <v>151</v>
      </c>
      <c r="C208" s="3"/>
      <c r="D208" s="17">
        <v>0</v>
      </c>
      <c r="E208" s="17">
        <v>7404.5</v>
      </c>
      <c r="F208" s="10" t="s">
        <v>428</v>
      </c>
      <c r="G208" s="17">
        <v>0</v>
      </c>
      <c r="H208" s="10" t="s">
        <v>428</v>
      </c>
      <c r="I208" s="10" t="s">
        <v>428</v>
      </c>
      <c r="J208" s="17">
        <v>0</v>
      </c>
      <c r="K208" s="17">
        <v>1871.426832</v>
      </c>
      <c r="L208" s="10" t="s">
        <v>428</v>
      </c>
      <c r="M208" s="17">
        <v>0</v>
      </c>
      <c r="N208" s="10" t="s">
        <v>428</v>
      </c>
      <c r="O208" s="10" t="s">
        <v>428</v>
      </c>
      <c r="P208" s="17">
        <f>('поселения Дт'!O143)/1000</f>
        <v>1456.47888</v>
      </c>
      <c r="Q208" s="10" t="s">
        <v>428</v>
      </c>
      <c r="R208" s="17">
        <v>3882</v>
      </c>
      <c r="S208" s="10" t="s">
        <v>428</v>
      </c>
    </row>
    <row r="209" spans="1:19" ht="15">
      <c r="A209" s="3" t="s">
        <v>152</v>
      </c>
      <c r="B209" s="3" t="s">
        <v>152</v>
      </c>
      <c r="C209" s="3"/>
      <c r="D209" s="17" t="s">
        <v>432</v>
      </c>
      <c r="E209" s="17" t="s">
        <v>432</v>
      </c>
      <c r="F209" s="4" t="s">
        <v>432</v>
      </c>
      <c r="G209" s="17" t="s">
        <v>432</v>
      </c>
      <c r="H209" s="4" t="s">
        <v>432</v>
      </c>
      <c r="I209" s="4" t="s">
        <v>432</v>
      </c>
      <c r="J209" s="17" t="s">
        <v>432</v>
      </c>
      <c r="K209" s="17" t="s">
        <v>432</v>
      </c>
      <c r="L209" s="4" t="s">
        <v>432</v>
      </c>
      <c r="M209" s="17" t="s">
        <v>432</v>
      </c>
      <c r="N209" s="4" t="s">
        <v>432</v>
      </c>
      <c r="O209" s="4" t="s">
        <v>432</v>
      </c>
      <c r="P209" s="17">
        <v>0</v>
      </c>
      <c r="Q209" s="10" t="s">
        <v>432</v>
      </c>
      <c r="R209" s="17" t="s">
        <v>432</v>
      </c>
      <c r="S209" s="10" t="s">
        <v>432</v>
      </c>
    </row>
    <row r="210" spans="1:19" ht="15">
      <c r="A210" s="3" t="s">
        <v>152</v>
      </c>
      <c r="B210" s="3" t="s">
        <v>16</v>
      </c>
      <c r="C210" s="3"/>
      <c r="D210" s="17">
        <v>262000</v>
      </c>
      <c r="E210" s="17">
        <v>445096.89255</v>
      </c>
      <c r="F210" s="10" t="s">
        <v>428</v>
      </c>
      <c r="G210" s="17">
        <v>387500</v>
      </c>
      <c r="H210" s="10" t="s">
        <v>428</v>
      </c>
      <c r="I210" s="10" t="s">
        <v>428</v>
      </c>
      <c r="J210" s="17">
        <v>10758.055390000001</v>
      </c>
      <c r="K210" s="17">
        <v>115635.482154</v>
      </c>
      <c r="L210" s="10" t="s">
        <v>428</v>
      </c>
      <c r="M210" s="17">
        <v>25000</v>
      </c>
      <c r="N210" s="10" t="s">
        <v>428</v>
      </c>
      <c r="O210" s="10" t="s">
        <v>428</v>
      </c>
      <c r="P210" s="17">
        <f>'МР Дт'!N27</f>
        <v>53981.082026693606</v>
      </c>
      <c r="Q210" s="10" t="s">
        <v>428</v>
      </c>
      <c r="R210" s="17">
        <v>105558</v>
      </c>
      <c r="S210" s="10" t="s">
        <v>428</v>
      </c>
    </row>
    <row r="211" spans="1:19" ht="15">
      <c r="A211" s="3" t="s">
        <v>152</v>
      </c>
      <c r="B211" s="3" t="s">
        <v>429</v>
      </c>
      <c r="C211" s="3"/>
      <c r="D211" s="17" t="s">
        <v>432</v>
      </c>
      <c r="E211" s="17" t="s">
        <v>432</v>
      </c>
      <c r="F211" s="4" t="s">
        <v>432</v>
      </c>
      <c r="G211" s="17" t="s">
        <v>432</v>
      </c>
      <c r="H211" s="4" t="s">
        <v>432</v>
      </c>
      <c r="I211" s="4" t="s">
        <v>432</v>
      </c>
      <c r="J211" s="17" t="s">
        <v>432</v>
      </c>
      <c r="K211" s="17" t="s">
        <v>432</v>
      </c>
      <c r="L211" s="4" t="s">
        <v>432</v>
      </c>
      <c r="M211" s="17" t="s">
        <v>432</v>
      </c>
      <c r="N211" s="4" t="s">
        <v>432</v>
      </c>
      <c r="O211" s="4" t="s">
        <v>432</v>
      </c>
      <c r="P211" s="17">
        <v>0</v>
      </c>
      <c r="Q211" s="10" t="s">
        <v>432</v>
      </c>
      <c r="R211" s="17" t="s">
        <v>432</v>
      </c>
      <c r="S211" s="10" t="s">
        <v>432</v>
      </c>
    </row>
    <row r="212" spans="1:19" ht="15">
      <c r="A212" s="3" t="s">
        <v>152</v>
      </c>
      <c r="B212" s="3" t="s">
        <v>431</v>
      </c>
      <c r="C212" s="3"/>
      <c r="D212" s="17" t="s">
        <v>432</v>
      </c>
      <c r="E212" s="17" t="s">
        <v>432</v>
      </c>
      <c r="F212" s="4" t="s">
        <v>432</v>
      </c>
      <c r="G212" s="17" t="s">
        <v>432</v>
      </c>
      <c r="H212" s="4" t="s">
        <v>432</v>
      </c>
      <c r="I212" s="4" t="s">
        <v>432</v>
      </c>
      <c r="J212" s="17" t="s">
        <v>432</v>
      </c>
      <c r="K212" s="17" t="s">
        <v>432</v>
      </c>
      <c r="L212" s="4" t="s">
        <v>432</v>
      </c>
      <c r="M212" s="17" t="s">
        <v>432</v>
      </c>
      <c r="N212" s="4" t="s">
        <v>432</v>
      </c>
      <c r="O212" s="4" t="s">
        <v>432</v>
      </c>
      <c r="P212" s="17">
        <v>0</v>
      </c>
      <c r="Q212" s="10" t="s">
        <v>432</v>
      </c>
      <c r="R212" s="17" t="s">
        <v>432</v>
      </c>
      <c r="S212" s="10" t="s">
        <v>432</v>
      </c>
    </row>
    <row r="213" spans="1:19" ht="15">
      <c r="A213" s="3" t="s">
        <v>152</v>
      </c>
      <c r="B213" s="3" t="s">
        <v>153</v>
      </c>
      <c r="C213" s="3"/>
      <c r="D213" s="17">
        <v>0</v>
      </c>
      <c r="E213" s="17">
        <v>65339.99999999999</v>
      </c>
      <c r="F213" s="10" t="s">
        <v>428</v>
      </c>
      <c r="G213" s="17">
        <v>0</v>
      </c>
      <c r="H213" s="10" t="s">
        <v>428</v>
      </c>
      <c r="I213" s="10" t="s">
        <v>428</v>
      </c>
      <c r="J213" s="17">
        <v>0</v>
      </c>
      <c r="K213" s="17">
        <v>13451.4755415</v>
      </c>
      <c r="L213" s="10" t="s">
        <v>428</v>
      </c>
      <c r="M213" s="17">
        <v>0</v>
      </c>
      <c r="N213" s="10" t="s">
        <v>428</v>
      </c>
      <c r="O213" s="10" t="s">
        <v>428</v>
      </c>
      <c r="P213" s="17">
        <f>('поселения Дт'!O145)/1000</f>
        <v>9641.9769</v>
      </c>
      <c r="Q213" s="10" t="s">
        <v>428</v>
      </c>
      <c r="R213" s="17">
        <v>11864</v>
      </c>
      <c r="S213" s="10" t="s">
        <v>428</v>
      </c>
    </row>
    <row r="214" spans="1:19" ht="15">
      <c r="A214" s="3" t="s">
        <v>152</v>
      </c>
      <c r="B214" s="3" t="s">
        <v>154</v>
      </c>
      <c r="C214" s="3"/>
      <c r="D214" s="17">
        <v>1200</v>
      </c>
      <c r="E214" s="17">
        <v>20129</v>
      </c>
      <c r="F214" s="10" t="s">
        <v>428</v>
      </c>
      <c r="G214" s="17">
        <v>1600</v>
      </c>
      <c r="H214" s="10" t="s">
        <v>428</v>
      </c>
      <c r="I214" s="10" t="s">
        <v>428</v>
      </c>
      <c r="J214" s="17">
        <v>54.14879</v>
      </c>
      <c r="K214" s="17">
        <v>4021.7514165</v>
      </c>
      <c r="L214" s="10" t="s">
        <v>428</v>
      </c>
      <c r="M214" s="17">
        <v>98.55</v>
      </c>
      <c r="N214" s="10" t="s">
        <v>428</v>
      </c>
      <c r="O214" s="10" t="s">
        <v>428</v>
      </c>
      <c r="P214" s="17">
        <f>('поселения Дт'!O146)/1000</f>
        <v>2460.97611</v>
      </c>
      <c r="Q214" s="10" t="s">
        <v>428</v>
      </c>
      <c r="R214" s="17">
        <v>6242</v>
      </c>
      <c r="S214" s="10" t="s">
        <v>428</v>
      </c>
    </row>
    <row r="215" spans="1:19" ht="15">
      <c r="A215" s="3" t="s">
        <v>152</v>
      </c>
      <c r="B215" s="3" t="s">
        <v>155</v>
      </c>
      <c r="C215" s="3"/>
      <c r="D215" s="17">
        <v>0</v>
      </c>
      <c r="E215" s="17">
        <v>21898</v>
      </c>
      <c r="F215" s="10" t="s">
        <v>428</v>
      </c>
      <c r="G215" s="17">
        <v>0</v>
      </c>
      <c r="H215" s="10" t="s">
        <v>428</v>
      </c>
      <c r="I215" s="10" t="s">
        <v>428</v>
      </c>
      <c r="J215" s="17">
        <v>0</v>
      </c>
      <c r="K215" s="17">
        <v>4780.662404999999</v>
      </c>
      <c r="L215" s="10" t="s">
        <v>428</v>
      </c>
      <c r="M215" s="17">
        <v>0</v>
      </c>
      <c r="N215" s="10" t="s">
        <v>428</v>
      </c>
      <c r="O215" s="10" t="s">
        <v>428</v>
      </c>
      <c r="P215" s="17">
        <f>('поселения Дт'!O147)/1000</f>
        <v>4415.40949</v>
      </c>
      <c r="Q215" s="10" t="s">
        <v>428</v>
      </c>
      <c r="R215" s="17">
        <v>6019</v>
      </c>
      <c r="S215" s="10" t="s">
        <v>428</v>
      </c>
    </row>
    <row r="216" spans="1:19" ht="15">
      <c r="A216" s="3" t="s">
        <v>152</v>
      </c>
      <c r="B216" s="3" t="s">
        <v>156</v>
      </c>
      <c r="C216" s="3"/>
      <c r="D216" s="17">
        <v>800</v>
      </c>
      <c r="E216" s="17">
        <v>15934.600000000002</v>
      </c>
      <c r="F216" s="10" t="s">
        <v>428</v>
      </c>
      <c r="G216" s="17">
        <v>1000</v>
      </c>
      <c r="H216" s="10" t="s">
        <v>428</v>
      </c>
      <c r="I216" s="10" t="s">
        <v>428</v>
      </c>
      <c r="J216" s="17">
        <v>51.855199999999996</v>
      </c>
      <c r="K216" s="17">
        <v>3621.228045</v>
      </c>
      <c r="L216" s="10" t="s">
        <v>428</v>
      </c>
      <c r="M216" s="17">
        <v>72.4</v>
      </c>
      <c r="N216" s="10" t="s">
        <v>428</v>
      </c>
      <c r="O216" s="10" t="s">
        <v>428</v>
      </c>
      <c r="P216" s="17">
        <f>('поселения Дт'!O148)/1000</f>
        <v>2529.47595</v>
      </c>
      <c r="Q216" s="10" t="s">
        <v>428</v>
      </c>
      <c r="R216" s="17">
        <v>6465</v>
      </c>
      <c r="S216" s="10" t="s">
        <v>428</v>
      </c>
    </row>
    <row r="217" spans="1:19" ht="15">
      <c r="A217" s="3" t="s">
        <v>152</v>
      </c>
      <c r="B217" s="3" t="s">
        <v>157</v>
      </c>
      <c r="C217" s="3"/>
      <c r="D217" s="17">
        <v>0</v>
      </c>
      <c r="E217" s="17">
        <v>15710.000000000002</v>
      </c>
      <c r="F217" s="10" t="s">
        <v>428</v>
      </c>
      <c r="G217" s="17">
        <v>0</v>
      </c>
      <c r="H217" s="10" t="s">
        <v>428</v>
      </c>
      <c r="I217" s="10" t="s">
        <v>428</v>
      </c>
      <c r="J217" s="17">
        <v>0</v>
      </c>
      <c r="K217" s="17">
        <v>4574.519991</v>
      </c>
      <c r="L217" s="10" t="s">
        <v>428</v>
      </c>
      <c r="M217" s="17">
        <v>0</v>
      </c>
      <c r="N217" s="10" t="s">
        <v>428</v>
      </c>
      <c r="O217" s="10" t="s">
        <v>428</v>
      </c>
      <c r="P217" s="17">
        <f>('поселения Дт'!O149)/1000</f>
        <v>3040.5222700000004</v>
      </c>
      <c r="Q217" s="10" t="s">
        <v>428</v>
      </c>
      <c r="R217" s="17">
        <v>5166</v>
      </c>
      <c r="S217" s="10" t="s">
        <v>428</v>
      </c>
    </row>
    <row r="218" spans="1:19" ht="15">
      <c r="A218" s="3" t="s">
        <v>152</v>
      </c>
      <c r="B218" s="3" t="s">
        <v>158</v>
      </c>
      <c r="C218" s="3"/>
      <c r="D218" s="17">
        <v>0</v>
      </c>
      <c r="E218" s="17">
        <v>34776.4</v>
      </c>
      <c r="F218" s="10" t="s">
        <v>428</v>
      </c>
      <c r="G218" s="17">
        <v>0</v>
      </c>
      <c r="H218" s="10" t="s">
        <v>428</v>
      </c>
      <c r="I218" s="10" t="s">
        <v>428</v>
      </c>
      <c r="J218" s="17">
        <v>0</v>
      </c>
      <c r="K218" s="17">
        <v>9050.5951725</v>
      </c>
      <c r="L218" s="10" t="s">
        <v>428</v>
      </c>
      <c r="M218" s="17">
        <v>0</v>
      </c>
      <c r="N218" s="10" t="s">
        <v>428</v>
      </c>
      <c r="O218" s="10" t="s">
        <v>428</v>
      </c>
      <c r="P218" s="17">
        <f>('поселения Дт'!O150)/1000</f>
        <v>7719.007610000001</v>
      </c>
      <c r="Q218" s="10"/>
      <c r="R218" s="17"/>
      <c r="S218" s="10"/>
    </row>
    <row r="219" spans="1:19" ht="15">
      <c r="A219" s="3" t="s">
        <v>152</v>
      </c>
      <c r="B219" s="3" t="s">
        <v>159</v>
      </c>
      <c r="C219" s="3"/>
      <c r="D219" s="17">
        <v>4100</v>
      </c>
      <c r="E219" s="17">
        <v>16820</v>
      </c>
      <c r="F219" s="10" t="s">
        <v>428</v>
      </c>
      <c r="G219" s="17">
        <v>5000</v>
      </c>
      <c r="H219" s="10" t="s">
        <v>428</v>
      </c>
      <c r="I219" s="10" t="s">
        <v>428</v>
      </c>
      <c r="J219" s="17">
        <v>72.24611</v>
      </c>
      <c r="K219" s="17">
        <v>4739.503854</v>
      </c>
      <c r="L219" s="10" t="s">
        <v>428</v>
      </c>
      <c r="M219" s="17">
        <v>360.9</v>
      </c>
      <c r="N219" s="10" t="s">
        <v>428</v>
      </c>
      <c r="O219" s="10" t="s">
        <v>428</v>
      </c>
      <c r="P219" s="17">
        <f>('поселения Дт'!O151)/1000</f>
        <v>2786.09577</v>
      </c>
      <c r="Q219" s="10" t="s">
        <v>428</v>
      </c>
      <c r="R219" s="17">
        <v>6688</v>
      </c>
      <c r="S219" s="10" t="s">
        <v>428</v>
      </c>
    </row>
    <row r="220" spans="1:19" ht="15">
      <c r="A220" s="3" t="s">
        <v>152</v>
      </c>
      <c r="B220" s="3" t="s">
        <v>160</v>
      </c>
      <c r="C220" s="3"/>
      <c r="D220" s="17">
        <v>257</v>
      </c>
      <c r="E220" s="17">
        <v>5099.999999999999</v>
      </c>
      <c r="F220" s="10" t="s">
        <v>428</v>
      </c>
      <c r="G220" s="17">
        <v>330</v>
      </c>
      <c r="H220" s="10" t="s">
        <v>428</v>
      </c>
      <c r="I220" s="10" t="s">
        <v>428</v>
      </c>
      <c r="J220" s="17">
        <v>19.36263</v>
      </c>
      <c r="K220" s="17">
        <v>1811.5820595</v>
      </c>
      <c r="L220" s="10" t="s">
        <v>428</v>
      </c>
      <c r="M220" s="17">
        <v>34.2</v>
      </c>
      <c r="N220" s="10" t="s">
        <v>428</v>
      </c>
      <c r="O220" s="10" t="s">
        <v>428</v>
      </c>
      <c r="P220" s="17">
        <f>('поселения Дт'!O152)/1000</f>
        <v>1085.2987</v>
      </c>
      <c r="Q220" s="10" t="s">
        <v>428</v>
      </c>
      <c r="R220" s="17">
        <v>3882</v>
      </c>
      <c r="S220" s="10" t="s">
        <v>428</v>
      </c>
    </row>
    <row r="221" spans="1:19" ht="15">
      <c r="A221" s="3" t="s">
        <v>152</v>
      </c>
      <c r="B221" s="3" t="s">
        <v>161</v>
      </c>
      <c r="C221" s="3"/>
      <c r="D221" s="17">
        <v>0</v>
      </c>
      <c r="E221" s="17">
        <v>7317.9</v>
      </c>
      <c r="F221" s="10" t="s">
        <v>428</v>
      </c>
      <c r="G221" s="17">
        <v>0</v>
      </c>
      <c r="H221" s="10" t="s">
        <v>428</v>
      </c>
      <c r="I221" s="10" t="s">
        <v>428</v>
      </c>
      <c r="J221" s="17">
        <v>0</v>
      </c>
      <c r="K221" s="17">
        <v>1840.9006695</v>
      </c>
      <c r="L221" s="10" t="s">
        <v>428</v>
      </c>
      <c r="M221" s="17">
        <v>0</v>
      </c>
      <c r="N221" s="10" t="s">
        <v>428</v>
      </c>
      <c r="O221" s="10" t="s">
        <v>428</v>
      </c>
      <c r="P221" s="17">
        <f>('поселения Дт'!O153)/1000</f>
        <v>839.51113</v>
      </c>
      <c r="Q221" s="10"/>
      <c r="R221" s="17"/>
      <c r="S221" s="10"/>
    </row>
    <row r="222" spans="1:19" ht="15">
      <c r="A222" s="3" t="s">
        <v>152</v>
      </c>
      <c r="B222" s="3" t="s">
        <v>162</v>
      </c>
      <c r="C222" s="3"/>
      <c r="D222" s="17">
        <v>0</v>
      </c>
      <c r="E222" s="17">
        <v>4210</v>
      </c>
      <c r="F222" s="8" t="s">
        <v>428</v>
      </c>
      <c r="G222" s="17">
        <v>0</v>
      </c>
      <c r="H222" s="10" t="s">
        <v>428</v>
      </c>
      <c r="I222" s="10" t="s">
        <v>428</v>
      </c>
      <c r="J222" s="17">
        <v>0</v>
      </c>
      <c r="K222" s="17">
        <v>1821.3475695</v>
      </c>
      <c r="L222" s="10" t="s">
        <v>428</v>
      </c>
      <c r="M222" s="17">
        <v>0</v>
      </c>
      <c r="N222" s="10" t="s">
        <v>428</v>
      </c>
      <c r="O222" s="10" t="s">
        <v>428</v>
      </c>
      <c r="P222" s="17">
        <f>('поселения Дт'!O154)/1000</f>
        <v>999.5690400000001</v>
      </c>
      <c r="Q222" s="10" t="s">
        <v>428</v>
      </c>
      <c r="R222" s="17">
        <v>3493</v>
      </c>
      <c r="S222" s="10" t="s">
        <v>428</v>
      </c>
    </row>
    <row r="223" spans="1:19" ht="15">
      <c r="A223" s="3" t="s">
        <v>163</v>
      </c>
      <c r="B223" s="3" t="s">
        <v>163</v>
      </c>
      <c r="C223" s="3"/>
      <c r="D223" s="17" t="s">
        <v>432</v>
      </c>
      <c r="E223" s="17" t="s">
        <v>432</v>
      </c>
      <c r="F223" s="9" t="s">
        <v>432</v>
      </c>
      <c r="G223" s="17" t="s">
        <v>432</v>
      </c>
      <c r="H223" s="4" t="s">
        <v>432</v>
      </c>
      <c r="I223" s="4" t="s">
        <v>432</v>
      </c>
      <c r="J223" s="17" t="s">
        <v>432</v>
      </c>
      <c r="K223" s="17" t="s">
        <v>432</v>
      </c>
      <c r="L223" s="4" t="s">
        <v>432</v>
      </c>
      <c r="M223" s="17" t="s">
        <v>432</v>
      </c>
      <c r="N223" s="4" t="s">
        <v>432</v>
      </c>
      <c r="O223" s="4" t="s">
        <v>432</v>
      </c>
      <c r="P223" s="17">
        <v>0</v>
      </c>
      <c r="Q223" s="10" t="s">
        <v>432</v>
      </c>
      <c r="R223" s="17" t="s">
        <v>432</v>
      </c>
      <c r="S223" s="10" t="s">
        <v>432</v>
      </c>
    </row>
    <row r="224" spans="1:19" ht="15">
      <c r="A224" s="3" t="s">
        <v>163</v>
      </c>
      <c r="B224" s="3" t="s">
        <v>16</v>
      </c>
      <c r="C224" s="3"/>
      <c r="D224" s="17">
        <v>61000</v>
      </c>
      <c r="E224" s="17">
        <v>215537.9</v>
      </c>
      <c r="F224" s="8" t="s">
        <v>428</v>
      </c>
      <c r="G224" s="17">
        <v>137000</v>
      </c>
      <c r="H224" s="10" t="s">
        <v>428</v>
      </c>
      <c r="I224" s="10" t="s">
        <v>428</v>
      </c>
      <c r="J224" s="17">
        <v>1161.74655</v>
      </c>
      <c r="K224" s="17">
        <v>47234.79058200001</v>
      </c>
      <c r="L224" s="10" t="s">
        <v>428</v>
      </c>
      <c r="M224" s="17">
        <v>1800</v>
      </c>
      <c r="N224" s="10" t="s">
        <v>428</v>
      </c>
      <c r="O224" s="10" t="s">
        <v>428</v>
      </c>
      <c r="P224" s="17">
        <f>'МР Дт'!N28</f>
        <v>43564.96109</v>
      </c>
      <c r="Q224" s="10" t="s">
        <v>428</v>
      </c>
      <c r="R224" s="17">
        <v>42360</v>
      </c>
      <c r="S224" s="10" t="s">
        <v>428</v>
      </c>
    </row>
    <row r="225" spans="1:19" ht="15">
      <c r="A225" s="3" t="s">
        <v>163</v>
      </c>
      <c r="B225" s="3" t="s">
        <v>429</v>
      </c>
      <c r="C225" s="3"/>
      <c r="D225" s="17" t="s">
        <v>432</v>
      </c>
      <c r="E225" s="17" t="s">
        <v>432</v>
      </c>
      <c r="F225" s="9" t="s">
        <v>432</v>
      </c>
      <c r="G225" s="17" t="s">
        <v>432</v>
      </c>
      <c r="H225" s="4" t="s">
        <v>432</v>
      </c>
      <c r="I225" s="4" t="s">
        <v>432</v>
      </c>
      <c r="J225" s="17" t="s">
        <v>432</v>
      </c>
      <c r="K225" s="17" t="s">
        <v>432</v>
      </c>
      <c r="L225" s="4" t="s">
        <v>432</v>
      </c>
      <c r="M225" s="17" t="s">
        <v>432</v>
      </c>
      <c r="N225" s="4" t="s">
        <v>432</v>
      </c>
      <c r="O225" s="4" t="s">
        <v>432</v>
      </c>
      <c r="P225" s="17">
        <v>0</v>
      </c>
      <c r="Q225" s="10" t="s">
        <v>432</v>
      </c>
      <c r="R225" s="17" t="s">
        <v>432</v>
      </c>
      <c r="S225" s="10" t="s">
        <v>432</v>
      </c>
    </row>
    <row r="226" spans="1:19" ht="15">
      <c r="A226" s="3" t="s">
        <v>163</v>
      </c>
      <c r="B226" s="3" t="s">
        <v>431</v>
      </c>
      <c r="C226" s="3"/>
      <c r="D226" s="17" t="s">
        <v>432</v>
      </c>
      <c r="E226" s="17" t="s">
        <v>432</v>
      </c>
      <c r="F226" s="9" t="s">
        <v>432</v>
      </c>
      <c r="G226" s="17" t="s">
        <v>432</v>
      </c>
      <c r="H226" s="4" t="s">
        <v>432</v>
      </c>
      <c r="I226" s="4" t="s">
        <v>432</v>
      </c>
      <c r="J226" s="17" t="s">
        <v>432</v>
      </c>
      <c r="K226" s="17" t="s">
        <v>432</v>
      </c>
      <c r="L226" s="4" t="s">
        <v>432</v>
      </c>
      <c r="M226" s="17" t="s">
        <v>432</v>
      </c>
      <c r="N226" s="4" t="s">
        <v>432</v>
      </c>
      <c r="O226" s="4" t="s">
        <v>432</v>
      </c>
      <c r="P226" s="17">
        <v>0</v>
      </c>
      <c r="Q226" s="10" t="s">
        <v>432</v>
      </c>
      <c r="R226" s="17" t="s">
        <v>432</v>
      </c>
      <c r="S226" s="10" t="s">
        <v>432</v>
      </c>
    </row>
    <row r="227" spans="1:19" ht="15">
      <c r="A227" s="3" t="s">
        <v>163</v>
      </c>
      <c r="B227" s="3" t="s">
        <v>164</v>
      </c>
      <c r="C227" s="3"/>
      <c r="D227" s="17">
        <v>3400</v>
      </c>
      <c r="E227" s="17">
        <v>39430.9</v>
      </c>
      <c r="F227" s="8" t="s">
        <v>428</v>
      </c>
      <c r="G227" s="17">
        <v>6310</v>
      </c>
      <c r="H227" s="10" t="s">
        <v>428</v>
      </c>
      <c r="I227" s="10" t="s">
        <v>428</v>
      </c>
      <c r="J227" s="17">
        <v>51.8733</v>
      </c>
      <c r="K227" s="17">
        <v>7611.93</v>
      </c>
      <c r="L227" s="10" t="s">
        <v>428</v>
      </c>
      <c r="M227" s="17">
        <v>305.8</v>
      </c>
      <c r="N227" s="10" t="s">
        <v>428</v>
      </c>
      <c r="O227" s="10" t="s">
        <v>428</v>
      </c>
      <c r="P227" s="17">
        <f>('поселения Дт'!O156)/1000</f>
        <v>3745.4052199999996</v>
      </c>
      <c r="Q227" s="10" t="s">
        <v>428</v>
      </c>
      <c r="R227" s="17">
        <v>6911</v>
      </c>
      <c r="S227" s="10" t="s">
        <v>428</v>
      </c>
    </row>
    <row r="228" spans="1:19" ht="15">
      <c r="A228" s="3" t="s">
        <v>163</v>
      </c>
      <c r="B228" s="3" t="s">
        <v>165</v>
      </c>
      <c r="C228" s="3"/>
      <c r="D228" s="17">
        <v>0</v>
      </c>
      <c r="E228" s="17">
        <v>6360.000000000001</v>
      </c>
      <c r="F228" s="8" t="s">
        <v>428</v>
      </c>
      <c r="G228" s="17">
        <v>0</v>
      </c>
      <c r="H228" s="10" t="s">
        <v>428</v>
      </c>
      <c r="I228" s="10" t="s">
        <v>428</v>
      </c>
      <c r="J228" s="17">
        <v>0</v>
      </c>
      <c r="K228" s="17">
        <v>1654.8688499999998</v>
      </c>
      <c r="L228" s="10" t="s">
        <v>428</v>
      </c>
      <c r="M228" s="17">
        <v>0</v>
      </c>
      <c r="N228" s="10" t="s">
        <v>428</v>
      </c>
      <c r="O228" s="10" t="s">
        <v>428</v>
      </c>
      <c r="P228" s="17">
        <f>('поселения Дт'!O157)/1000</f>
        <v>955.8216100000001</v>
      </c>
      <c r="Q228" s="10" t="s">
        <v>428</v>
      </c>
      <c r="R228" s="17">
        <v>3299</v>
      </c>
      <c r="S228" s="10" t="s">
        <v>428</v>
      </c>
    </row>
    <row r="229" spans="1:19" ht="15">
      <c r="A229" s="3" t="s">
        <v>163</v>
      </c>
      <c r="B229" s="3" t="s">
        <v>166</v>
      </c>
      <c r="C229" s="3"/>
      <c r="D229" s="17">
        <v>0</v>
      </c>
      <c r="E229" s="17">
        <v>5123.599999999999</v>
      </c>
      <c r="F229" s="8" t="s">
        <v>428</v>
      </c>
      <c r="G229" s="17">
        <v>0</v>
      </c>
      <c r="H229" s="10" t="s">
        <v>428</v>
      </c>
      <c r="I229" s="10" t="s">
        <v>428</v>
      </c>
      <c r="J229" s="17">
        <v>0</v>
      </c>
      <c r="K229" s="17">
        <v>2004.13815</v>
      </c>
      <c r="L229" s="10" t="s">
        <v>428</v>
      </c>
      <c r="M229" s="17">
        <v>0</v>
      </c>
      <c r="N229" s="10" t="s">
        <v>428</v>
      </c>
      <c r="O229" s="10" t="s">
        <v>428</v>
      </c>
      <c r="P229" s="17">
        <f>('поселения Дт'!O158)/1000</f>
        <v>785.6361399999998</v>
      </c>
      <c r="Q229" s="10" t="s">
        <v>428</v>
      </c>
      <c r="R229" s="17">
        <v>3299</v>
      </c>
      <c r="S229" s="10" t="s">
        <v>428</v>
      </c>
    </row>
    <row r="230" spans="1:19" ht="15">
      <c r="A230" s="3" t="s">
        <v>163</v>
      </c>
      <c r="B230" s="3" t="s">
        <v>167</v>
      </c>
      <c r="C230" s="3"/>
      <c r="D230" s="17">
        <v>0</v>
      </c>
      <c r="E230" s="17">
        <v>7170</v>
      </c>
      <c r="F230" s="8" t="s">
        <v>428</v>
      </c>
      <c r="G230" s="17">
        <v>0</v>
      </c>
      <c r="H230" s="10" t="s">
        <v>428</v>
      </c>
      <c r="I230" s="10" t="s">
        <v>428</v>
      </c>
      <c r="J230" s="17">
        <v>0</v>
      </c>
      <c r="K230" s="17">
        <v>2129.19885</v>
      </c>
      <c r="L230" s="10" t="s">
        <v>428</v>
      </c>
      <c r="M230" s="17">
        <v>0</v>
      </c>
      <c r="N230" s="10" t="s">
        <v>428</v>
      </c>
      <c r="O230" s="10" t="s">
        <v>428</v>
      </c>
      <c r="P230" s="17">
        <f>('поселения Дт'!O159)/1000</f>
        <v>1021.449</v>
      </c>
      <c r="Q230" s="10" t="s">
        <v>428</v>
      </c>
      <c r="R230" s="17">
        <v>3493</v>
      </c>
      <c r="S230" s="10" t="s">
        <v>428</v>
      </c>
    </row>
    <row r="231" spans="1:19" ht="15">
      <c r="A231" s="3" t="s">
        <v>163</v>
      </c>
      <c r="B231" s="3" t="s">
        <v>168</v>
      </c>
      <c r="C231" s="3"/>
      <c r="D231" s="17">
        <v>4500</v>
      </c>
      <c r="E231" s="17">
        <v>25600</v>
      </c>
      <c r="F231" s="8" t="s">
        <v>428</v>
      </c>
      <c r="G231" s="17">
        <v>4500</v>
      </c>
      <c r="H231" s="10" t="s">
        <v>428</v>
      </c>
      <c r="I231" s="10" t="s">
        <v>428</v>
      </c>
      <c r="J231" s="17">
        <v>68.65583000000001</v>
      </c>
      <c r="K231" s="17">
        <v>3655.0008165</v>
      </c>
      <c r="L231" s="10" t="s">
        <v>428</v>
      </c>
      <c r="M231" s="17">
        <v>150</v>
      </c>
      <c r="N231" s="10" t="s">
        <v>428</v>
      </c>
      <c r="O231" s="10" t="s">
        <v>428</v>
      </c>
      <c r="P231" s="17">
        <f>('поселения Дт'!O160)/1000</f>
        <v>2367.77211</v>
      </c>
      <c r="Q231" s="10" t="s">
        <v>428</v>
      </c>
      <c r="R231" s="17">
        <v>6688</v>
      </c>
      <c r="S231" s="10" t="s">
        <v>428</v>
      </c>
    </row>
    <row r="232" spans="1:19" ht="15">
      <c r="A232" s="3" t="s">
        <v>163</v>
      </c>
      <c r="B232" s="3" t="s">
        <v>169</v>
      </c>
      <c r="C232" s="3"/>
      <c r="D232" s="17">
        <v>0</v>
      </c>
      <c r="E232" s="17">
        <v>4320.094</v>
      </c>
      <c r="F232" s="8" t="s">
        <v>428</v>
      </c>
      <c r="G232" s="17">
        <v>0</v>
      </c>
      <c r="H232" s="10" t="s">
        <v>428</v>
      </c>
      <c r="I232" s="10" t="s">
        <v>428</v>
      </c>
      <c r="J232" s="17">
        <v>0</v>
      </c>
      <c r="K232" s="17">
        <v>1085.1708435</v>
      </c>
      <c r="L232" s="10" t="s">
        <v>428</v>
      </c>
      <c r="M232" s="17">
        <v>0</v>
      </c>
      <c r="N232" s="10" t="s">
        <v>428</v>
      </c>
      <c r="O232" s="10" t="s">
        <v>428</v>
      </c>
      <c r="P232" s="17">
        <f>('поселения Дт'!O161)/1000</f>
        <v>996.3130800000001</v>
      </c>
      <c r="Q232" s="10" t="s">
        <v>428</v>
      </c>
      <c r="R232" s="17">
        <v>2912</v>
      </c>
      <c r="S232" s="10" t="s">
        <v>428</v>
      </c>
    </row>
    <row r="233" spans="1:19" ht="15">
      <c r="A233" s="3" t="s">
        <v>170</v>
      </c>
      <c r="B233" s="3" t="s">
        <v>170</v>
      </c>
      <c r="C233" s="3"/>
      <c r="D233" s="17" t="s">
        <v>432</v>
      </c>
      <c r="E233" s="17" t="s">
        <v>432</v>
      </c>
      <c r="F233" s="9" t="s">
        <v>432</v>
      </c>
      <c r="G233" s="17" t="s">
        <v>432</v>
      </c>
      <c r="H233" s="4" t="s">
        <v>432</v>
      </c>
      <c r="I233" s="4" t="s">
        <v>432</v>
      </c>
      <c r="J233" s="17" t="s">
        <v>432</v>
      </c>
      <c r="K233" s="17" t="s">
        <v>432</v>
      </c>
      <c r="L233" s="4" t="s">
        <v>432</v>
      </c>
      <c r="M233" s="17" t="s">
        <v>432</v>
      </c>
      <c r="N233" s="4" t="s">
        <v>432</v>
      </c>
      <c r="O233" s="4" t="s">
        <v>432</v>
      </c>
      <c r="P233" s="17">
        <v>0</v>
      </c>
      <c r="Q233" s="10" t="s">
        <v>432</v>
      </c>
      <c r="R233" s="17" t="s">
        <v>432</v>
      </c>
      <c r="S233" s="10" t="s">
        <v>432</v>
      </c>
    </row>
    <row r="234" spans="1:19" ht="15">
      <c r="A234" s="3" t="s">
        <v>170</v>
      </c>
      <c r="B234" s="3" t="s">
        <v>16</v>
      </c>
      <c r="C234" s="3"/>
      <c r="D234" s="17">
        <v>31000</v>
      </c>
      <c r="E234" s="17">
        <v>467846.1</v>
      </c>
      <c r="F234" s="8" t="s">
        <v>428</v>
      </c>
      <c r="G234" s="17">
        <v>44000</v>
      </c>
      <c r="H234" s="10" t="s">
        <v>428</v>
      </c>
      <c r="I234" s="10" t="s">
        <v>428</v>
      </c>
      <c r="J234" s="17">
        <v>1537.26027</v>
      </c>
      <c r="K234" s="17">
        <v>178879.77341849997</v>
      </c>
      <c r="L234" s="10" t="s">
        <v>428</v>
      </c>
      <c r="M234" s="17">
        <v>3100</v>
      </c>
      <c r="N234" s="10" t="s">
        <v>428</v>
      </c>
      <c r="O234" s="10" t="s">
        <v>428</v>
      </c>
      <c r="P234" s="17">
        <f>'МР Дт'!N29</f>
        <v>169412.919160482</v>
      </c>
      <c r="Q234" s="10" t="s">
        <v>428</v>
      </c>
      <c r="R234" s="17">
        <v>137029</v>
      </c>
      <c r="S234" s="10" t="s">
        <v>428</v>
      </c>
    </row>
    <row r="235" spans="1:19" ht="15">
      <c r="A235" s="3" t="s">
        <v>170</v>
      </c>
      <c r="B235" s="3" t="s">
        <v>429</v>
      </c>
      <c r="C235" s="3"/>
      <c r="D235" s="17" t="s">
        <v>432</v>
      </c>
      <c r="E235" s="17" t="s">
        <v>432</v>
      </c>
      <c r="F235" s="9" t="s">
        <v>432</v>
      </c>
      <c r="G235" s="17" t="s">
        <v>432</v>
      </c>
      <c r="H235" s="4" t="s">
        <v>432</v>
      </c>
      <c r="I235" s="4" t="s">
        <v>432</v>
      </c>
      <c r="J235" s="17" t="s">
        <v>432</v>
      </c>
      <c r="K235" s="17" t="s">
        <v>432</v>
      </c>
      <c r="L235" s="4" t="s">
        <v>432</v>
      </c>
      <c r="M235" s="17" t="s">
        <v>432</v>
      </c>
      <c r="N235" s="4" t="s">
        <v>432</v>
      </c>
      <c r="O235" s="4" t="s">
        <v>432</v>
      </c>
      <c r="P235" s="17">
        <v>0</v>
      </c>
      <c r="Q235" s="10" t="s">
        <v>432</v>
      </c>
      <c r="R235" s="17" t="s">
        <v>432</v>
      </c>
      <c r="S235" s="10" t="s">
        <v>432</v>
      </c>
    </row>
    <row r="236" spans="1:19" ht="15">
      <c r="A236" s="3" t="s">
        <v>170</v>
      </c>
      <c r="B236" s="3" t="s">
        <v>430</v>
      </c>
      <c r="C236" s="3"/>
      <c r="D236" s="17" t="s">
        <v>432</v>
      </c>
      <c r="E236" s="17" t="s">
        <v>432</v>
      </c>
      <c r="F236" s="9" t="s">
        <v>432</v>
      </c>
      <c r="G236" s="17" t="s">
        <v>432</v>
      </c>
      <c r="H236" s="4" t="s">
        <v>432</v>
      </c>
      <c r="I236" s="4" t="s">
        <v>432</v>
      </c>
      <c r="J236" s="17" t="s">
        <v>432</v>
      </c>
      <c r="K236" s="17" t="s">
        <v>432</v>
      </c>
      <c r="L236" s="4" t="s">
        <v>432</v>
      </c>
      <c r="M236" s="17" t="s">
        <v>432</v>
      </c>
      <c r="N236" s="4" t="s">
        <v>432</v>
      </c>
      <c r="O236" s="4" t="s">
        <v>432</v>
      </c>
      <c r="P236" s="17">
        <v>0</v>
      </c>
      <c r="Q236" s="10" t="s">
        <v>432</v>
      </c>
      <c r="R236" s="17" t="s">
        <v>432</v>
      </c>
      <c r="S236" s="10" t="s">
        <v>432</v>
      </c>
    </row>
    <row r="237" spans="1:19" ht="15">
      <c r="A237" s="3" t="s">
        <v>170</v>
      </c>
      <c r="B237" s="3" t="s">
        <v>171</v>
      </c>
      <c r="C237" s="3"/>
      <c r="D237" s="17">
        <v>0</v>
      </c>
      <c r="E237" s="17">
        <v>165798.5</v>
      </c>
      <c r="F237" s="8" t="s">
        <v>428</v>
      </c>
      <c r="G237" s="17">
        <v>0</v>
      </c>
      <c r="H237" s="10" t="s">
        <v>428</v>
      </c>
      <c r="I237" s="10" t="s">
        <v>428</v>
      </c>
      <c r="J237" s="17">
        <v>0</v>
      </c>
      <c r="K237" s="17">
        <v>44814.3</v>
      </c>
      <c r="L237" s="10" t="s">
        <v>428</v>
      </c>
      <c r="M237" s="17">
        <v>0</v>
      </c>
      <c r="N237" s="10" t="s">
        <v>428</v>
      </c>
      <c r="O237" s="10" t="s">
        <v>428</v>
      </c>
      <c r="P237" s="17">
        <f>('поселения Дт'!O163)/1000</f>
        <v>127384.7069</v>
      </c>
      <c r="Q237" s="10" t="s">
        <v>428</v>
      </c>
      <c r="R237" s="17">
        <v>22219</v>
      </c>
      <c r="S237" s="10" t="s">
        <v>428</v>
      </c>
    </row>
    <row r="238" spans="1:19" ht="15">
      <c r="A238" s="3" t="s">
        <v>170</v>
      </c>
      <c r="B238" s="3" t="s">
        <v>431</v>
      </c>
      <c r="C238" s="3"/>
      <c r="D238" s="17" t="s">
        <v>432</v>
      </c>
      <c r="E238" s="17" t="s">
        <v>432</v>
      </c>
      <c r="F238" s="9" t="s">
        <v>432</v>
      </c>
      <c r="G238" s="17" t="s">
        <v>432</v>
      </c>
      <c r="H238" s="4" t="s">
        <v>432</v>
      </c>
      <c r="I238" s="4" t="s">
        <v>432</v>
      </c>
      <c r="J238" s="17" t="s">
        <v>432</v>
      </c>
      <c r="K238" s="17" t="s">
        <v>432</v>
      </c>
      <c r="L238" s="4" t="s">
        <v>432</v>
      </c>
      <c r="M238" s="17" t="s">
        <v>432</v>
      </c>
      <c r="N238" s="4" t="s">
        <v>432</v>
      </c>
      <c r="O238" s="4" t="s">
        <v>432</v>
      </c>
      <c r="P238" s="17">
        <v>0</v>
      </c>
      <c r="Q238" s="10" t="s">
        <v>432</v>
      </c>
      <c r="R238" s="17" t="s">
        <v>432</v>
      </c>
      <c r="S238" s="10" t="s">
        <v>432</v>
      </c>
    </row>
    <row r="239" spans="1:19" ht="15">
      <c r="A239" s="3" t="s">
        <v>170</v>
      </c>
      <c r="B239" s="3" t="s">
        <v>172</v>
      </c>
      <c r="C239" s="3"/>
      <c r="D239" s="17">
        <v>0</v>
      </c>
      <c r="E239" s="17">
        <v>5215.5</v>
      </c>
      <c r="F239" s="8" t="s">
        <v>428</v>
      </c>
      <c r="G239" s="17">
        <v>0</v>
      </c>
      <c r="H239" s="10" t="s">
        <v>428</v>
      </c>
      <c r="I239" s="10" t="s">
        <v>428</v>
      </c>
      <c r="J239" s="17">
        <v>0</v>
      </c>
      <c r="K239" s="17">
        <v>2704.365</v>
      </c>
      <c r="L239" s="10" t="s">
        <v>428</v>
      </c>
      <c r="M239" s="17">
        <v>0</v>
      </c>
      <c r="N239" s="10" t="s">
        <v>428</v>
      </c>
      <c r="O239" s="10" t="s">
        <v>428</v>
      </c>
      <c r="P239" s="17">
        <f>('поселения Дт'!O164)/1000</f>
        <v>3788.10016</v>
      </c>
      <c r="Q239" s="10" t="s">
        <v>428</v>
      </c>
      <c r="R239" s="17">
        <v>4075</v>
      </c>
      <c r="S239" s="10" t="s">
        <v>428</v>
      </c>
    </row>
    <row r="240" spans="1:19" ht="15">
      <c r="A240" s="3" t="s">
        <v>170</v>
      </c>
      <c r="B240" s="3" t="s">
        <v>173</v>
      </c>
      <c r="C240" s="3"/>
      <c r="D240" s="17">
        <v>4300</v>
      </c>
      <c r="E240" s="17">
        <v>34008.8</v>
      </c>
      <c r="F240" s="8" t="s">
        <v>428</v>
      </c>
      <c r="G240" s="17">
        <v>9000</v>
      </c>
      <c r="H240" s="10" t="s">
        <v>428</v>
      </c>
      <c r="I240" s="10" t="s">
        <v>428</v>
      </c>
      <c r="J240" s="17">
        <v>65.62249</v>
      </c>
      <c r="K240" s="17">
        <v>7418.235</v>
      </c>
      <c r="L240" s="10" t="s">
        <v>428</v>
      </c>
      <c r="M240" s="17">
        <v>500</v>
      </c>
      <c r="N240" s="10" t="s">
        <v>428</v>
      </c>
      <c r="O240" s="10" t="s">
        <v>428</v>
      </c>
      <c r="P240" s="17">
        <f>('поселения Дт'!O165)/1000</f>
        <v>25148.6502</v>
      </c>
      <c r="Q240" s="10" t="s">
        <v>428</v>
      </c>
      <c r="R240" s="17">
        <v>8380</v>
      </c>
      <c r="S240" s="10" t="s">
        <v>428</v>
      </c>
    </row>
    <row r="241" spans="1:19" ht="15">
      <c r="A241" s="3" t="s">
        <v>170</v>
      </c>
      <c r="B241" s="3" t="s">
        <v>174</v>
      </c>
      <c r="C241" s="3"/>
      <c r="D241" s="17">
        <v>900</v>
      </c>
      <c r="E241" s="17">
        <v>8518.3</v>
      </c>
      <c r="F241" s="8" t="s">
        <v>428</v>
      </c>
      <c r="G241" s="17">
        <v>3500</v>
      </c>
      <c r="H241" s="10" t="s">
        <v>428</v>
      </c>
      <c r="I241" s="10" t="s">
        <v>428</v>
      </c>
      <c r="J241" s="17">
        <v>15.40483</v>
      </c>
      <c r="K241" s="17">
        <v>3491.175</v>
      </c>
      <c r="L241" s="10" t="s">
        <v>428</v>
      </c>
      <c r="M241" s="17">
        <v>280</v>
      </c>
      <c r="N241" s="10" t="s">
        <v>428</v>
      </c>
      <c r="O241" s="10" t="s">
        <v>428</v>
      </c>
      <c r="P241" s="17">
        <f>('поселения Дт'!O166)/1000</f>
        <v>3504.9907200000002</v>
      </c>
      <c r="Q241" s="10" t="s">
        <v>428</v>
      </c>
      <c r="R241" s="17">
        <v>4372</v>
      </c>
      <c r="S241" s="10" t="s">
        <v>428</v>
      </c>
    </row>
    <row r="242" spans="1:19" ht="15">
      <c r="A242" s="3" t="s">
        <v>170</v>
      </c>
      <c r="B242" s="3" t="s">
        <v>175</v>
      </c>
      <c r="C242" s="3"/>
      <c r="D242" s="17">
        <v>0</v>
      </c>
      <c r="E242" s="17">
        <v>10907</v>
      </c>
      <c r="F242" s="8" t="s">
        <v>428</v>
      </c>
      <c r="G242" s="17">
        <v>0</v>
      </c>
      <c r="H242" s="10" t="s">
        <v>428</v>
      </c>
      <c r="I242" s="10" t="s">
        <v>428</v>
      </c>
      <c r="J242" s="17">
        <v>0</v>
      </c>
      <c r="K242" s="17">
        <v>2362.2</v>
      </c>
      <c r="L242" s="10" t="s">
        <v>428</v>
      </c>
      <c r="M242" s="17">
        <v>0</v>
      </c>
      <c r="N242" s="10" t="s">
        <v>428</v>
      </c>
      <c r="O242" s="10" t="s">
        <v>428</v>
      </c>
      <c r="P242" s="17">
        <f>('поселения Дт'!O167)/1000</f>
        <v>1341.46171</v>
      </c>
      <c r="Q242" s="10" t="s">
        <v>428</v>
      </c>
      <c r="R242" s="17">
        <v>5166</v>
      </c>
      <c r="S242" s="10" t="s">
        <v>428</v>
      </c>
    </row>
    <row r="243" spans="1:19" ht="15">
      <c r="A243" s="3" t="s">
        <v>170</v>
      </c>
      <c r="B243" s="3" t="s">
        <v>176</v>
      </c>
      <c r="C243" s="3"/>
      <c r="D243" s="17">
        <v>0</v>
      </c>
      <c r="E243" s="17">
        <v>2009</v>
      </c>
      <c r="F243" s="8" t="s">
        <v>428</v>
      </c>
      <c r="G243" s="17">
        <v>0</v>
      </c>
      <c r="H243" s="10" t="s">
        <v>428</v>
      </c>
      <c r="I243" s="10" t="s">
        <v>428</v>
      </c>
      <c r="J243" s="17">
        <v>0</v>
      </c>
      <c r="K243" s="17">
        <v>702.915</v>
      </c>
      <c r="L243" s="10" t="s">
        <v>428</v>
      </c>
      <c r="M243" s="17">
        <v>0</v>
      </c>
      <c r="N243" s="10" t="s">
        <v>428</v>
      </c>
      <c r="O243" s="10" t="s">
        <v>428</v>
      </c>
      <c r="P243" s="17">
        <f>('поселения Дт'!O168)/1000</f>
        <v>242.37297</v>
      </c>
      <c r="Q243" s="10" t="s">
        <v>428</v>
      </c>
      <c r="R243" s="17">
        <v>3105</v>
      </c>
      <c r="S243" s="10" t="s">
        <v>428</v>
      </c>
    </row>
    <row r="244" spans="1:19" ht="15">
      <c r="A244" s="3" t="s">
        <v>170</v>
      </c>
      <c r="B244" s="3" t="s">
        <v>177</v>
      </c>
      <c r="C244" s="3"/>
      <c r="D244" s="17">
        <v>0</v>
      </c>
      <c r="E244" s="17">
        <v>12833.6</v>
      </c>
      <c r="F244" s="8" t="s">
        <v>428</v>
      </c>
      <c r="G244" s="17">
        <v>0</v>
      </c>
      <c r="H244" s="10" t="s">
        <v>428</v>
      </c>
      <c r="I244" s="10" t="s">
        <v>428</v>
      </c>
      <c r="J244" s="17">
        <v>0</v>
      </c>
      <c r="K244" s="17">
        <v>3992.295</v>
      </c>
      <c r="L244" s="10" t="s">
        <v>428</v>
      </c>
      <c r="M244" s="17">
        <v>0</v>
      </c>
      <c r="N244" s="10" t="s">
        <v>428</v>
      </c>
      <c r="O244" s="10" t="s">
        <v>428</v>
      </c>
      <c r="P244" s="17">
        <f>('поселения Дт'!O169)/1000</f>
        <v>1415.03333</v>
      </c>
      <c r="Q244" s="10" t="s">
        <v>428</v>
      </c>
      <c r="R244" s="17">
        <v>5166</v>
      </c>
      <c r="S244" s="10" t="s">
        <v>428</v>
      </c>
    </row>
    <row r="245" spans="1:19" ht="15">
      <c r="A245" s="3" t="s">
        <v>170</v>
      </c>
      <c r="B245" s="3" t="s">
        <v>178</v>
      </c>
      <c r="C245" s="3"/>
      <c r="D245" s="17">
        <v>0</v>
      </c>
      <c r="E245" s="17">
        <v>9092.7</v>
      </c>
      <c r="F245" s="8" t="s">
        <v>428</v>
      </c>
      <c r="G245" s="17">
        <v>0</v>
      </c>
      <c r="H245" s="10" t="s">
        <v>428</v>
      </c>
      <c r="I245" s="10" t="s">
        <v>428</v>
      </c>
      <c r="J245" s="17">
        <v>0</v>
      </c>
      <c r="K245" s="17">
        <v>5816.91</v>
      </c>
      <c r="L245" s="10" t="s">
        <v>428</v>
      </c>
      <c r="M245" s="17">
        <v>0</v>
      </c>
      <c r="N245" s="10" t="s">
        <v>428</v>
      </c>
      <c r="O245" s="10" t="s">
        <v>428</v>
      </c>
      <c r="P245" s="17">
        <f>('поселения Дт'!O170)/1000</f>
        <v>20648.6551</v>
      </c>
      <c r="Q245" s="10" t="s">
        <v>428</v>
      </c>
      <c r="R245" s="17">
        <v>6242</v>
      </c>
      <c r="S245" s="10" t="s">
        <v>428</v>
      </c>
    </row>
    <row r="246" spans="1:19" ht="15">
      <c r="A246" s="3" t="s">
        <v>170</v>
      </c>
      <c r="B246" s="3" t="s">
        <v>179</v>
      </c>
      <c r="C246" s="3"/>
      <c r="D246" s="17">
        <v>0</v>
      </c>
      <c r="E246" s="17">
        <v>5045</v>
      </c>
      <c r="F246" s="8" t="s">
        <v>428</v>
      </c>
      <c r="G246" s="17">
        <v>0</v>
      </c>
      <c r="H246" s="10" t="s">
        <v>428</v>
      </c>
      <c r="I246" s="10" t="s">
        <v>428</v>
      </c>
      <c r="J246" s="17">
        <v>0</v>
      </c>
      <c r="K246" s="17">
        <v>1865.64</v>
      </c>
      <c r="L246" s="10" t="s">
        <v>428</v>
      </c>
      <c r="M246" s="17">
        <v>0</v>
      </c>
      <c r="N246" s="10" t="s">
        <v>428</v>
      </c>
      <c r="O246" s="10" t="s">
        <v>428</v>
      </c>
      <c r="P246" s="17">
        <f>('поселения Дт'!O171)/1000</f>
        <v>1103.34326</v>
      </c>
      <c r="Q246" s="10" t="s">
        <v>428</v>
      </c>
      <c r="R246" s="17">
        <v>4570</v>
      </c>
      <c r="S246" s="10" t="s">
        <v>428</v>
      </c>
    </row>
    <row r="247" spans="1:19" ht="15">
      <c r="A247" s="3" t="s">
        <v>170</v>
      </c>
      <c r="B247" s="3" t="s">
        <v>180</v>
      </c>
      <c r="C247" s="3"/>
      <c r="D247" s="17">
        <v>0</v>
      </c>
      <c r="E247" s="17">
        <v>15478.524</v>
      </c>
      <c r="F247" s="8" t="s">
        <v>428</v>
      </c>
      <c r="G247" s="17">
        <v>0</v>
      </c>
      <c r="H247" s="10" t="s">
        <v>428</v>
      </c>
      <c r="I247" s="10" t="s">
        <v>428</v>
      </c>
      <c r="J247" s="17">
        <v>0</v>
      </c>
      <c r="K247" s="17">
        <v>3766.2527999999998</v>
      </c>
      <c r="L247" s="10" t="s">
        <v>428</v>
      </c>
      <c r="M247" s="17">
        <v>0</v>
      </c>
      <c r="N247" s="10" t="s">
        <v>428</v>
      </c>
      <c r="O247" s="10" t="s">
        <v>428</v>
      </c>
      <c r="P247" s="17">
        <f>('поселения Дт'!O172)/1000</f>
        <v>1516.8</v>
      </c>
      <c r="Q247" s="10" t="s">
        <v>428</v>
      </c>
      <c r="R247" s="17">
        <v>4968</v>
      </c>
      <c r="S247" s="10" t="s">
        <v>428</v>
      </c>
    </row>
    <row r="248" spans="1:19" ht="15">
      <c r="A248" s="3" t="s">
        <v>170</v>
      </c>
      <c r="B248" s="3" t="s">
        <v>181</v>
      </c>
      <c r="C248" s="3"/>
      <c r="D248" s="17">
        <v>0</v>
      </c>
      <c r="E248" s="17">
        <v>15047.3</v>
      </c>
      <c r="F248" s="8" t="s">
        <v>428</v>
      </c>
      <c r="G248" s="17">
        <v>0</v>
      </c>
      <c r="H248" s="10" t="s">
        <v>428</v>
      </c>
      <c r="I248" s="10" t="s">
        <v>428</v>
      </c>
      <c r="J248" s="17">
        <v>0</v>
      </c>
      <c r="K248" s="17">
        <v>4314.885</v>
      </c>
      <c r="L248" s="10" t="s">
        <v>428</v>
      </c>
      <c r="M248" s="17">
        <v>0</v>
      </c>
      <c r="N248" s="10" t="s">
        <v>428</v>
      </c>
      <c r="O248" s="10" t="s">
        <v>428</v>
      </c>
      <c r="P248" s="17">
        <f>('поселения Дт'!O173)/1000</f>
        <v>18225.6174</v>
      </c>
      <c r="Q248" s="10" t="s">
        <v>428</v>
      </c>
      <c r="R248" s="17">
        <v>3882</v>
      </c>
      <c r="S248" s="10" t="s">
        <v>428</v>
      </c>
    </row>
    <row r="249" spans="1:19" ht="15">
      <c r="A249" s="3" t="s">
        <v>182</v>
      </c>
      <c r="B249" s="3" t="s">
        <v>182</v>
      </c>
      <c r="C249" s="3"/>
      <c r="D249" s="17" t="s">
        <v>432</v>
      </c>
      <c r="E249" s="17" t="s">
        <v>432</v>
      </c>
      <c r="F249" s="9" t="s">
        <v>432</v>
      </c>
      <c r="G249" s="17" t="s">
        <v>432</v>
      </c>
      <c r="H249" s="4" t="s">
        <v>432</v>
      </c>
      <c r="I249" s="4" t="s">
        <v>432</v>
      </c>
      <c r="J249" s="17" t="s">
        <v>432</v>
      </c>
      <c r="K249" s="17" t="s">
        <v>432</v>
      </c>
      <c r="L249" s="4" t="s">
        <v>432</v>
      </c>
      <c r="M249" s="17" t="s">
        <v>432</v>
      </c>
      <c r="N249" s="4" t="s">
        <v>432</v>
      </c>
      <c r="O249" s="4" t="s">
        <v>432</v>
      </c>
      <c r="P249" s="17">
        <v>0</v>
      </c>
      <c r="Q249" s="10" t="s">
        <v>432</v>
      </c>
      <c r="R249" s="17" t="s">
        <v>432</v>
      </c>
      <c r="S249" s="10" t="s">
        <v>432</v>
      </c>
    </row>
    <row r="250" spans="1:19" ht="15">
      <c r="A250" s="3" t="s">
        <v>182</v>
      </c>
      <c r="B250" s="3" t="s">
        <v>16</v>
      </c>
      <c r="C250" s="3"/>
      <c r="D250" s="17">
        <v>90000</v>
      </c>
      <c r="E250" s="17">
        <v>453922.10714</v>
      </c>
      <c r="F250" s="8" t="s">
        <v>428</v>
      </c>
      <c r="G250" s="17">
        <v>280000</v>
      </c>
      <c r="H250" s="10" t="s">
        <v>428</v>
      </c>
      <c r="I250" s="10" t="s">
        <v>428</v>
      </c>
      <c r="J250" s="17">
        <v>2975.8044</v>
      </c>
      <c r="K250" s="17">
        <v>109157.0354895</v>
      </c>
      <c r="L250" s="10" t="s">
        <v>428</v>
      </c>
      <c r="M250" s="17">
        <v>3880</v>
      </c>
      <c r="N250" s="10" t="s">
        <v>428</v>
      </c>
      <c r="O250" s="10" t="s">
        <v>428</v>
      </c>
      <c r="P250" s="17">
        <f>'МР Дт'!N30</f>
        <v>70515.83829815252</v>
      </c>
      <c r="Q250" s="10" t="s">
        <v>428</v>
      </c>
      <c r="R250" s="17">
        <v>106214</v>
      </c>
      <c r="S250" s="10" t="s">
        <v>428</v>
      </c>
    </row>
    <row r="251" spans="1:19" ht="15">
      <c r="A251" s="3" t="s">
        <v>182</v>
      </c>
      <c r="B251" s="3" t="s">
        <v>429</v>
      </c>
      <c r="C251" s="3"/>
      <c r="D251" s="17" t="s">
        <v>432</v>
      </c>
      <c r="E251" s="17" t="s">
        <v>432</v>
      </c>
      <c r="F251" s="9" t="s">
        <v>432</v>
      </c>
      <c r="G251" s="17" t="s">
        <v>432</v>
      </c>
      <c r="H251" s="4" t="s">
        <v>432</v>
      </c>
      <c r="I251" s="4" t="s">
        <v>432</v>
      </c>
      <c r="J251" s="17" t="s">
        <v>432</v>
      </c>
      <c r="K251" s="17" t="s">
        <v>432</v>
      </c>
      <c r="L251" s="4" t="s">
        <v>432</v>
      </c>
      <c r="M251" s="17" t="s">
        <v>432</v>
      </c>
      <c r="N251" s="4" t="s">
        <v>432</v>
      </c>
      <c r="O251" s="4" t="s">
        <v>432</v>
      </c>
      <c r="P251" s="17">
        <v>0</v>
      </c>
      <c r="Q251" s="10" t="s">
        <v>432</v>
      </c>
      <c r="R251" s="17" t="s">
        <v>432</v>
      </c>
      <c r="S251" s="10" t="s">
        <v>432</v>
      </c>
    </row>
    <row r="252" spans="1:19" ht="15">
      <c r="A252" s="3" t="s">
        <v>182</v>
      </c>
      <c r="B252" s="3" t="s">
        <v>430</v>
      </c>
      <c r="C252" s="3"/>
      <c r="D252" s="17" t="s">
        <v>432</v>
      </c>
      <c r="E252" s="17" t="s">
        <v>432</v>
      </c>
      <c r="F252" s="9" t="s">
        <v>432</v>
      </c>
      <c r="G252" s="17" t="s">
        <v>432</v>
      </c>
      <c r="H252" s="4" t="s">
        <v>432</v>
      </c>
      <c r="I252" s="4" t="s">
        <v>432</v>
      </c>
      <c r="J252" s="17" t="s">
        <v>432</v>
      </c>
      <c r="K252" s="17" t="s">
        <v>432</v>
      </c>
      <c r="L252" s="4" t="s">
        <v>432</v>
      </c>
      <c r="M252" s="17" t="s">
        <v>432</v>
      </c>
      <c r="N252" s="4" t="s">
        <v>432</v>
      </c>
      <c r="O252" s="4" t="s">
        <v>432</v>
      </c>
      <c r="P252" s="17">
        <v>0</v>
      </c>
      <c r="Q252" s="10" t="s">
        <v>432</v>
      </c>
      <c r="R252" s="17" t="s">
        <v>432</v>
      </c>
      <c r="S252" s="10" t="s">
        <v>432</v>
      </c>
    </row>
    <row r="253" spans="1:19" ht="15">
      <c r="A253" s="3" t="s">
        <v>182</v>
      </c>
      <c r="B253" s="3" t="s">
        <v>183</v>
      </c>
      <c r="C253" s="3"/>
      <c r="D253" s="17">
        <v>6400</v>
      </c>
      <c r="E253" s="17">
        <v>103500</v>
      </c>
      <c r="F253" s="8" t="s">
        <v>428</v>
      </c>
      <c r="G253" s="17">
        <v>19000</v>
      </c>
      <c r="H253" s="10" t="s">
        <v>428</v>
      </c>
      <c r="I253" s="10" t="s">
        <v>428</v>
      </c>
      <c r="J253" s="17">
        <v>327.84658</v>
      </c>
      <c r="K253" s="17">
        <v>20595.640833</v>
      </c>
      <c r="L253" s="10" t="s">
        <v>428</v>
      </c>
      <c r="M253" s="17">
        <v>3000</v>
      </c>
      <c r="N253" s="10" t="s">
        <v>428</v>
      </c>
      <c r="O253" s="10" t="s">
        <v>428</v>
      </c>
      <c r="P253" s="17">
        <f>('поселения Дт'!O175)/1000</f>
        <v>15367.38365</v>
      </c>
      <c r="Q253" s="10" t="s">
        <v>428</v>
      </c>
      <c r="R253" s="17">
        <v>19538</v>
      </c>
      <c r="S253" s="10" t="s">
        <v>428</v>
      </c>
    </row>
    <row r="254" spans="1:19" ht="15">
      <c r="A254" s="3" t="s">
        <v>182</v>
      </c>
      <c r="B254" s="3" t="s">
        <v>431</v>
      </c>
      <c r="C254" s="3"/>
      <c r="D254" s="17" t="s">
        <v>432</v>
      </c>
      <c r="E254" s="17" t="s">
        <v>432</v>
      </c>
      <c r="F254" s="9" t="s">
        <v>432</v>
      </c>
      <c r="G254" s="17" t="s">
        <v>432</v>
      </c>
      <c r="H254" s="4" t="s">
        <v>432</v>
      </c>
      <c r="I254" s="4" t="s">
        <v>432</v>
      </c>
      <c r="J254" s="17" t="s">
        <v>432</v>
      </c>
      <c r="K254" s="17" t="s">
        <v>432</v>
      </c>
      <c r="L254" s="4" t="s">
        <v>432</v>
      </c>
      <c r="M254" s="17" t="s">
        <v>432</v>
      </c>
      <c r="N254" s="4" t="s">
        <v>432</v>
      </c>
      <c r="O254" s="4" t="s">
        <v>432</v>
      </c>
      <c r="P254" s="17">
        <v>0</v>
      </c>
      <c r="Q254" s="10" t="s">
        <v>432</v>
      </c>
      <c r="R254" s="17" t="s">
        <v>432</v>
      </c>
      <c r="S254" s="10" t="s">
        <v>432</v>
      </c>
    </row>
    <row r="255" spans="1:19" ht="15">
      <c r="A255" s="3" t="s">
        <v>182</v>
      </c>
      <c r="B255" s="3" t="s">
        <v>184</v>
      </c>
      <c r="C255" s="3"/>
      <c r="D255" s="17">
        <v>400</v>
      </c>
      <c r="E255" s="17">
        <v>8440</v>
      </c>
      <c r="F255" s="8" t="s">
        <v>428</v>
      </c>
      <c r="G255" s="17">
        <v>800</v>
      </c>
      <c r="H255" s="10" t="s">
        <v>428</v>
      </c>
      <c r="I255" s="10" t="s">
        <v>428</v>
      </c>
      <c r="J255" s="17">
        <v>19.726029999999998</v>
      </c>
      <c r="K255" s="17">
        <v>2048.79</v>
      </c>
      <c r="L255" s="10" t="s">
        <v>428</v>
      </c>
      <c r="M255" s="17">
        <v>80</v>
      </c>
      <c r="N255" s="10" t="s">
        <v>428</v>
      </c>
      <c r="O255" s="10" t="s">
        <v>428</v>
      </c>
      <c r="P255" s="17">
        <f>('поселения Дт'!O176)/1000</f>
        <v>819.4062800000002</v>
      </c>
      <c r="Q255" s="10" t="s">
        <v>428</v>
      </c>
      <c r="R255" s="17">
        <v>4075</v>
      </c>
      <c r="S255" s="10" t="s">
        <v>428</v>
      </c>
    </row>
    <row r="256" spans="1:19" ht="15">
      <c r="A256" s="3" t="s">
        <v>182</v>
      </c>
      <c r="B256" s="3" t="s">
        <v>185</v>
      </c>
      <c r="C256" s="3"/>
      <c r="D256" s="17">
        <v>700</v>
      </c>
      <c r="E256" s="17">
        <v>7074.5</v>
      </c>
      <c r="F256" s="8" t="s">
        <v>428</v>
      </c>
      <c r="G256" s="17">
        <v>1000</v>
      </c>
      <c r="H256" s="10" t="s">
        <v>428</v>
      </c>
      <c r="I256" s="10" t="s">
        <v>428</v>
      </c>
      <c r="J256" s="17">
        <v>5.58904</v>
      </c>
      <c r="K256" s="17">
        <v>1259.22</v>
      </c>
      <c r="L256" s="10" t="s">
        <v>428</v>
      </c>
      <c r="M256" s="17">
        <v>98</v>
      </c>
      <c r="N256" s="10" t="s">
        <v>428</v>
      </c>
      <c r="O256" s="10" t="s">
        <v>428</v>
      </c>
      <c r="P256" s="17">
        <f>('поселения Дт'!O177)/1000</f>
        <v>1278.17834</v>
      </c>
      <c r="Q256" s="10" t="s">
        <v>428</v>
      </c>
      <c r="R256" s="17">
        <v>3299</v>
      </c>
      <c r="S256" s="10" t="s">
        <v>428</v>
      </c>
    </row>
    <row r="257" spans="1:19" ht="15">
      <c r="A257" s="3" t="s">
        <v>182</v>
      </c>
      <c r="B257" s="3" t="s">
        <v>186</v>
      </c>
      <c r="C257" s="3"/>
      <c r="D257" s="17">
        <v>1250</v>
      </c>
      <c r="E257" s="17">
        <v>5088</v>
      </c>
      <c r="F257" s="8" t="s">
        <v>428</v>
      </c>
      <c r="G257" s="17">
        <v>2000</v>
      </c>
      <c r="H257" s="10" t="s">
        <v>428</v>
      </c>
      <c r="I257" s="10" t="s">
        <v>428</v>
      </c>
      <c r="J257" s="17">
        <v>30.82192</v>
      </c>
      <c r="K257" s="17">
        <v>2088.7300754999997</v>
      </c>
      <c r="L257" s="10" t="s">
        <v>428</v>
      </c>
      <c r="M257" s="17">
        <v>70</v>
      </c>
      <c r="N257" s="10" t="s">
        <v>428</v>
      </c>
      <c r="O257" s="10" t="s">
        <v>428</v>
      </c>
      <c r="P257" s="17">
        <f>('поселения Дт'!O178)/1000</f>
        <v>861.3214</v>
      </c>
      <c r="Q257" s="10" t="s">
        <v>428</v>
      </c>
      <c r="R257" s="17">
        <v>3882</v>
      </c>
      <c r="S257" s="10" t="s">
        <v>428</v>
      </c>
    </row>
    <row r="258" spans="1:19" ht="15">
      <c r="A258" s="3" t="s">
        <v>182</v>
      </c>
      <c r="B258" s="3" t="s">
        <v>187</v>
      </c>
      <c r="C258" s="3"/>
      <c r="D258" s="17">
        <v>500</v>
      </c>
      <c r="E258" s="17">
        <v>15250</v>
      </c>
      <c r="F258" s="8" t="s">
        <v>428</v>
      </c>
      <c r="G258" s="17">
        <v>1000</v>
      </c>
      <c r="H258" s="10" t="s">
        <v>428</v>
      </c>
      <c r="I258" s="10" t="s">
        <v>428</v>
      </c>
      <c r="J258" s="17">
        <v>12.5</v>
      </c>
      <c r="K258" s="17">
        <v>5886.0282495</v>
      </c>
      <c r="L258" s="10" t="s">
        <v>428</v>
      </c>
      <c r="M258" s="17">
        <v>100</v>
      </c>
      <c r="N258" s="10" t="s">
        <v>428</v>
      </c>
      <c r="O258" s="10" t="s">
        <v>428</v>
      </c>
      <c r="P258" s="17">
        <f>('поселения Дт'!O179)/1000</f>
        <v>737.5</v>
      </c>
      <c r="Q258" s="10" t="s">
        <v>428</v>
      </c>
      <c r="R258" s="17">
        <v>6019</v>
      </c>
      <c r="S258" s="10" t="s">
        <v>428</v>
      </c>
    </row>
    <row r="259" spans="1:19" ht="15">
      <c r="A259" s="3" t="s">
        <v>182</v>
      </c>
      <c r="B259" s="3" t="s">
        <v>188</v>
      </c>
      <c r="C259" s="3"/>
      <c r="D259" s="17">
        <v>0</v>
      </c>
      <c r="E259" s="17">
        <v>9660.199999999999</v>
      </c>
      <c r="F259" s="8" t="s">
        <v>428</v>
      </c>
      <c r="G259" s="17">
        <v>997</v>
      </c>
      <c r="H259" s="10" t="s">
        <v>428</v>
      </c>
      <c r="I259" s="10" t="s">
        <v>428</v>
      </c>
      <c r="J259" s="17">
        <v>0</v>
      </c>
      <c r="K259" s="17">
        <v>3040.2397425</v>
      </c>
      <c r="L259" s="10" t="s">
        <v>428</v>
      </c>
      <c r="M259" s="17">
        <v>90.6</v>
      </c>
      <c r="N259" s="10" t="s">
        <v>428</v>
      </c>
      <c r="O259" s="10" t="s">
        <v>428</v>
      </c>
      <c r="P259" s="17">
        <f>('поселения Дт'!O180)/1000</f>
        <v>3453.7235499999997</v>
      </c>
      <c r="Q259" s="10" t="s">
        <v>428</v>
      </c>
      <c r="R259" s="17">
        <v>4570</v>
      </c>
      <c r="S259" s="10" t="s">
        <v>428</v>
      </c>
    </row>
    <row r="260" spans="1:19" ht="15">
      <c r="A260" s="3" t="s">
        <v>182</v>
      </c>
      <c r="B260" s="3" t="s">
        <v>158</v>
      </c>
      <c r="C260" s="3"/>
      <c r="D260" s="17">
        <v>640</v>
      </c>
      <c r="E260" s="17">
        <v>5940</v>
      </c>
      <c r="F260" s="8" t="s">
        <v>428</v>
      </c>
      <c r="G260" s="17">
        <v>640</v>
      </c>
      <c r="H260" s="10" t="s">
        <v>428</v>
      </c>
      <c r="I260" s="10" t="s">
        <v>428</v>
      </c>
      <c r="J260" s="17">
        <v>1.75342</v>
      </c>
      <c r="K260" s="17">
        <v>1326.795</v>
      </c>
      <c r="L260" s="10" t="s">
        <v>428</v>
      </c>
      <c r="M260" s="17">
        <v>50</v>
      </c>
      <c r="N260" s="10" t="s">
        <v>428</v>
      </c>
      <c r="O260" s="10" t="s">
        <v>428</v>
      </c>
      <c r="P260" s="17">
        <f>('поселения Дт'!O181)/1000</f>
        <v>1396.03087</v>
      </c>
      <c r="Q260" s="10" t="s">
        <v>428</v>
      </c>
      <c r="R260" s="17">
        <v>3299</v>
      </c>
      <c r="S260" s="10" t="s">
        <v>428</v>
      </c>
    </row>
    <row r="261" spans="1:19" ht="15">
      <c r="A261" s="3" t="s">
        <v>182</v>
      </c>
      <c r="B261" s="3" t="s">
        <v>189</v>
      </c>
      <c r="C261" s="3"/>
      <c r="D261" s="17">
        <v>0</v>
      </c>
      <c r="E261" s="17">
        <v>19097</v>
      </c>
      <c r="F261" s="8" t="s">
        <v>428</v>
      </c>
      <c r="G261" s="17">
        <v>4000</v>
      </c>
      <c r="H261" s="10" t="s">
        <v>428</v>
      </c>
      <c r="I261" s="10" t="s">
        <v>428</v>
      </c>
      <c r="J261" s="17">
        <v>46.849309999999996</v>
      </c>
      <c r="K261" s="17">
        <v>9792.065277</v>
      </c>
      <c r="L261" s="10" t="s">
        <v>428</v>
      </c>
      <c r="M261" s="17">
        <v>199</v>
      </c>
      <c r="N261" s="10" t="s">
        <v>428</v>
      </c>
      <c r="O261" s="10" t="s">
        <v>428</v>
      </c>
      <c r="P261" s="17">
        <f>('поселения Дт'!O182)/1000</f>
        <v>3563.55019</v>
      </c>
      <c r="Q261" s="10" t="s">
        <v>428</v>
      </c>
      <c r="R261" s="17">
        <v>4968</v>
      </c>
      <c r="S261" s="10" t="s">
        <v>428</v>
      </c>
    </row>
    <row r="262" spans="1:19" ht="15">
      <c r="A262" s="3" t="s">
        <v>182</v>
      </c>
      <c r="B262" s="3" t="s">
        <v>190</v>
      </c>
      <c r="C262" s="3"/>
      <c r="D262" s="17">
        <v>0</v>
      </c>
      <c r="E262" s="17">
        <v>8628.4</v>
      </c>
      <c r="F262" s="8" t="s">
        <v>428</v>
      </c>
      <c r="G262" s="17">
        <v>883.9</v>
      </c>
      <c r="H262" s="10" t="s">
        <v>428</v>
      </c>
      <c r="I262" s="10" t="s">
        <v>428</v>
      </c>
      <c r="J262" s="17">
        <v>0</v>
      </c>
      <c r="K262" s="17">
        <v>3600.0925380000003</v>
      </c>
      <c r="L262" s="10" t="s">
        <v>428</v>
      </c>
      <c r="M262" s="17">
        <v>88.4</v>
      </c>
      <c r="N262" s="10" t="s">
        <v>428</v>
      </c>
      <c r="O262" s="10" t="s">
        <v>428</v>
      </c>
      <c r="P262" s="17">
        <f>('поселения Дт'!O183)/1000</f>
        <v>1012.4569200000001</v>
      </c>
      <c r="Q262" s="10" t="s">
        <v>428</v>
      </c>
      <c r="R262" s="17">
        <v>5166</v>
      </c>
      <c r="S262" s="10" t="s">
        <v>428</v>
      </c>
    </row>
    <row r="263" spans="1:19" ht="15">
      <c r="A263" s="3" t="s">
        <v>182</v>
      </c>
      <c r="B263" s="3" t="s">
        <v>191</v>
      </c>
      <c r="C263" s="3"/>
      <c r="D263" s="17">
        <v>3000</v>
      </c>
      <c r="E263" s="17">
        <v>18499.5</v>
      </c>
      <c r="F263" s="8" t="s">
        <v>428</v>
      </c>
      <c r="G263" s="17">
        <v>5000</v>
      </c>
      <c r="H263" s="10" t="s">
        <v>428</v>
      </c>
      <c r="I263" s="10" t="s">
        <v>428</v>
      </c>
      <c r="J263" s="17">
        <v>34.89314</v>
      </c>
      <c r="K263" s="17">
        <v>4964.295</v>
      </c>
      <c r="L263" s="10" t="s">
        <v>428</v>
      </c>
      <c r="M263" s="17">
        <v>500</v>
      </c>
      <c r="N263" s="10" t="s">
        <v>428</v>
      </c>
      <c r="O263" s="10" t="s">
        <v>428</v>
      </c>
      <c r="P263" s="17">
        <f>('поселения Дт'!O184)/1000</f>
        <v>4984.355519999999</v>
      </c>
      <c r="Q263" s="10" t="s">
        <v>428</v>
      </c>
      <c r="R263" s="17">
        <v>4968</v>
      </c>
      <c r="S263" s="10" t="s">
        <v>428</v>
      </c>
    </row>
    <row r="264" spans="1:19" ht="15">
      <c r="A264" s="3" t="s">
        <v>192</v>
      </c>
      <c r="B264" s="3" t="s">
        <v>192</v>
      </c>
      <c r="C264" s="3"/>
      <c r="D264" s="17" t="s">
        <v>432</v>
      </c>
      <c r="E264" s="17" t="s">
        <v>432</v>
      </c>
      <c r="F264" s="9" t="s">
        <v>432</v>
      </c>
      <c r="G264" s="17" t="s">
        <v>432</v>
      </c>
      <c r="H264" s="4" t="s">
        <v>432</v>
      </c>
      <c r="I264" s="4" t="s">
        <v>432</v>
      </c>
      <c r="J264" s="17" t="s">
        <v>432</v>
      </c>
      <c r="K264" s="17" t="s">
        <v>432</v>
      </c>
      <c r="L264" s="4" t="s">
        <v>432</v>
      </c>
      <c r="M264" s="17" t="s">
        <v>432</v>
      </c>
      <c r="N264" s="4" t="s">
        <v>432</v>
      </c>
      <c r="O264" s="4" t="s">
        <v>432</v>
      </c>
      <c r="P264" s="17">
        <v>0</v>
      </c>
      <c r="Q264" s="10" t="s">
        <v>432</v>
      </c>
      <c r="R264" s="17" t="s">
        <v>432</v>
      </c>
      <c r="S264" s="10" t="s">
        <v>432</v>
      </c>
    </row>
    <row r="265" spans="1:19" ht="15">
      <c r="A265" s="3" t="s">
        <v>192</v>
      </c>
      <c r="B265" s="3" t="s">
        <v>16</v>
      </c>
      <c r="C265" s="3"/>
      <c r="D265" s="17">
        <v>115500</v>
      </c>
      <c r="E265" s="17">
        <v>508992.75041</v>
      </c>
      <c r="F265" s="8" t="s">
        <v>428</v>
      </c>
      <c r="G265" s="17">
        <v>147500</v>
      </c>
      <c r="H265" s="10" t="s">
        <v>428</v>
      </c>
      <c r="I265" s="10" t="s">
        <v>428</v>
      </c>
      <c r="J265" s="17">
        <v>2621.5030699999998</v>
      </c>
      <c r="K265" s="17">
        <v>84156.40463250001</v>
      </c>
      <c r="L265" s="10" t="s">
        <v>428</v>
      </c>
      <c r="M265" s="17">
        <v>6740</v>
      </c>
      <c r="N265" s="10" t="s">
        <v>428</v>
      </c>
      <c r="O265" s="10" t="s">
        <v>428</v>
      </c>
      <c r="P265" s="17">
        <f>'МР Дт'!N31</f>
        <v>115501.85732729323</v>
      </c>
      <c r="Q265" s="10" t="s">
        <v>428</v>
      </c>
      <c r="R265" s="17">
        <v>70473</v>
      </c>
      <c r="S265" s="10" t="s">
        <v>428</v>
      </c>
    </row>
    <row r="266" spans="1:19" ht="15">
      <c r="A266" s="3" t="s">
        <v>192</v>
      </c>
      <c r="B266" s="3" t="s">
        <v>429</v>
      </c>
      <c r="C266" s="3"/>
      <c r="D266" s="17" t="s">
        <v>432</v>
      </c>
      <c r="E266" s="17" t="s">
        <v>432</v>
      </c>
      <c r="F266" s="9" t="s">
        <v>432</v>
      </c>
      <c r="G266" s="17" t="s">
        <v>432</v>
      </c>
      <c r="H266" s="4" t="s">
        <v>432</v>
      </c>
      <c r="I266" s="4" t="s">
        <v>432</v>
      </c>
      <c r="J266" s="17" t="s">
        <v>432</v>
      </c>
      <c r="K266" s="17" t="s">
        <v>432</v>
      </c>
      <c r="L266" s="4" t="s">
        <v>432</v>
      </c>
      <c r="M266" s="17" t="s">
        <v>432</v>
      </c>
      <c r="N266" s="4" t="s">
        <v>432</v>
      </c>
      <c r="O266" s="4" t="s">
        <v>432</v>
      </c>
      <c r="P266" s="17">
        <v>0</v>
      </c>
      <c r="Q266" s="10" t="s">
        <v>432</v>
      </c>
      <c r="R266" s="17" t="s">
        <v>432</v>
      </c>
      <c r="S266" s="10" t="s">
        <v>432</v>
      </c>
    </row>
    <row r="267" spans="1:19" ht="15">
      <c r="A267" s="3" t="s">
        <v>192</v>
      </c>
      <c r="B267" s="3" t="s">
        <v>431</v>
      </c>
      <c r="C267" s="3"/>
      <c r="D267" s="17" t="s">
        <v>432</v>
      </c>
      <c r="E267" s="17" t="s">
        <v>432</v>
      </c>
      <c r="F267" s="9" t="s">
        <v>432</v>
      </c>
      <c r="G267" s="17" t="s">
        <v>432</v>
      </c>
      <c r="H267" s="4" t="s">
        <v>432</v>
      </c>
      <c r="I267" s="4" t="s">
        <v>432</v>
      </c>
      <c r="J267" s="17" t="s">
        <v>432</v>
      </c>
      <c r="K267" s="17" t="s">
        <v>432</v>
      </c>
      <c r="L267" s="4" t="s">
        <v>432</v>
      </c>
      <c r="M267" s="17" t="s">
        <v>432</v>
      </c>
      <c r="N267" s="4" t="s">
        <v>432</v>
      </c>
      <c r="O267" s="4" t="s">
        <v>432</v>
      </c>
      <c r="P267" s="17">
        <v>0</v>
      </c>
      <c r="Q267" s="10" t="s">
        <v>432</v>
      </c>
      <c r="R267" s="17" t="s">
        <v>432</v>
      </c>
      <c r="S267" s="10" t="s">
        <v>432</v>
      </c>
    </row>
    <row r="268" spans="1:19" ht="15">
      <c r="A268" s="3" t="s">
        <v>192</v>
      </c>
      <c r="B268" s="3" t="s">
        <v>193</v>
      </c>
      <c r="C268" s="3"/>
      <c r="D268" s="17">
        <v>0</v>
      </c>
      <c r="E268" s="17">
        <v>5455.7</v>
      </c>
      <c r="F268" s="8" t="s">
        <v>428</v>
      </c>
      <c r="G268" s="17">
        <v>500</v>
      </c>
      <c r="H268" s="10" t="s">
        <v>428</v>
      </c>
      <c r="I268" s="10" t="s">
        <v>428</v>
      </c>
      <c r="J268" s="17">
        <v>0</v>
      </c>
      <c r="K268" s="17">
        <v>1070.02824</v>
      </c>
      <c r="L268" s="10" t="s">
        <v>428</v>
      </c>
      <c r="M268" s="17">
        <v>24</v>
      </c>
      <c r="N268" s="10" t="s">
        <v>428</v>
      </c>
      <c r="O268" s="10" t="s">
        <v>428</v>
      </c>
      <c r="P268" s="17">
        <f>('поселения Дт'!O186)/1000</f>
        <v>631.64659</v>
      </c>
      <c r="Q268" s="10" t="s">
        <v>428</v>
      </c>
      <c r="R268" s="17">
        <v>3105</v>
      </c>
      <c r="S268" s="10" t="s">
        <v>428</v>
      </c>
    </row>
    <row r="269" spans="1:19" ht="15">
      <c r="A269" s="3" t="s">
        <v>192</v>
      </c>
      <c r="B269" s="3" t="s">
        <v>194</v>
      </c>
      <c r="C269" s="3"/>
      <c r="D269" s="17">
        <v>0</v>
      </c>
      <c r="E269" s="17">
        <v>3896.9999999999995</v>
      </c>
      <c r="F269" s="8" t="s">
        <v>428</v>
      </c>
      <c r="G269" s="17">
        <v>915</v>
      </c>
      <c r="H269" s="10" t="s">
        <v>428</v>
      </c>
      <c r="I269" s="10" t="s">
        <v>428</v>
      </c>
      <c r="J269" s="17">
        <v>0</v>
      </c>
      <c r="K269" s="17">
        <v>1224.7357815</v>
      </c>
      <c r="L269" s="10" t="s">
        <v>428</v>
      </c>
      <c r="M269" s="17">
        <v>90</v>
      </c>
      <c r="N269" s="10" t="s">
        <v>428</v>
      </c>
      <c r="O269" s="10" t="s">
        <v>428</v>
      </c>
      <c r="P269" s="17">
        <f>('поселения Дт'!O187)/1000</f>
        <v>1046.90219</v>
      </c>
      <c r="Q269" s="10" t="s">
        <v>428</v>
      </c>
      <c r="R269" s="17">
        <v>2912</v>
      </c>
      <c r="S269" s="10" t="s">
        <v>428</v>
      </c>
    </row>
    <row r="270" spans="1:19" ht="15">
      <c r="A270" s="3" t="s">
        <v>192</v>
      </c>
      <c r="B270" s="3" t="s">
        <v>195</v>
      </c>
      <c r="C270" s="3"/>
      <c r="D270" s="17">
        <v>0</v>
      </c>
      <c r="E270" s="17">
        <v>12828.4</v>
      </c>
      <c r="F270" s="8" t="s">
        <v>428</v>
      </c>
      <c r="G270" s="17">
        <v>3000</v>
      </c>
      <c r="H270" s="10" t="s">
        <v>428</v>
      </c>
      <c r="I270" s="10" t="s">
        <v>428</v>
      </c>
      <c r="J270" s="17">
        <v>0</v>
      </c>
      <c r="K270" s="17">
        <v>3282.145344</v>
      </c>
      <c r="L270" s="10" t="s">
        <v>428</v>
      </c>
      <c r="M270" s="17">
        <v>976.5</v>
      </c>
      <c r="N270" s="10" t="s">
        <v>428</v>
      </c>
      <c r="O270" s="10" t="s">
        <v>428</v>
      </c>
      <c r="P270" s="17">
        <f>('поселения Дт'!O188)/1000</f>
        <v>3795.8606800000002</v>
      </c>
      <c r="Q270" s="10" t="s">
        <v>428</v>
      </c>
      <c r="R270" s="17">
        <v>4570</v>
      </c>
      <c r="S270" s="10" t="s">
        <v>428</v>
      </c>
    </row>
    <row r="271" spans="1:19" ht="15">
      <c r="A271" s="3" t="s">
        <v>192</v>
      </c>
      <c r="B271" s="3" t="s">
        <v>196</v>
      </c>
      <c r="C271" s="3"/>
      <c r="D271" s="17">
        <v>0</v>
      </c>
      <c r="E271" s="17">
        <v>3789</v>
      </c>
      <c r="F271" s="8" t="s">
        <v>428</v>
      </c>
      <c r="G271" s="17">
        <v>757.8</v>
      </c>
      <c r="H271" s="10" t="s">
        <v>428</v>
      </c>
      <c r="I271" s="10" t="s">
        <v>428</v>
      </c>
      <c r="J271" s="17">
        <v>0</v>
      </c>
      <c r="K271" s="17">
        <v>908.316135</v>
      </c>
      <c r="L271" s="10" t="s">
        <v>428</v>
      </c>
      <c r="M271" s="17">
        <v>75.8</v>
      </c>
      <c r="N271" s="10" t="s">
        <v>428</v>
      </c>
      <c r="O271" s="10" t="s">
        <v>428</v>
      </c>
      <c r="P271" s="17">
        <f>('поселения Дт'!O189)/1000</f>
        <v>1063.1089</v>
      </c>
      <c r="Q271" s="10" t="s">
        <v>428</v>
      </c>
      <c r="R271" s="17">
        <v>2717</v>
      </c>
      <c r="S271" s="10" t="s">
        <v>428</v>
      </c>
    </row>
    <row r="272" spans="1:19" ht="15">
      <c r="A272" s="3" t="s">
        <v>192</v>
      </c>
      <c r="B272" s="3" t="s">
        <v>197</v>
      </c>
      <c r="C272" s="3"/>
      <c r="D272" s="17">
        <v>0</v>
      </c>
      <c r="E272" s="17">
        <v>5701</v>
      </c>
      <c r="F272" s="8" t="s">
        <v>428</v>
      </c>
      <c r="G272" s="17">
        <v>1140.2</v>
      </c>
      <c r="H272" s="10" t="s">
        <v>428</v>
      </c>
      <c r="I272" s="10" t="s">
        <v>428</v>
      </c>
      <c r="J272" s="17">
        <v>0</v>
      </c>
      <c r="K272" s="17">
        <v>3486.354018</v>
      </c>
      <c r="L272" s="10" t="s">
        <v>428</v>
      </c>
      <c r="M272" s="17">
        <v>114</v>
      </c>
      <c r="N272" s="10" t="s">
        <v>428</v>
      </c>
      <c r="O272" s="10" t="s">
        <v>428</v>
      </c>
      <c r="P272" s="17">
        <f>('поселения Дт'!O190)/1000</f>
        <v>1022.5498699999999</v>
      </c>
      <c r="Q272" s="10" t="s">
        <v>428</v>
      </c>
      <c r="R272" s="17">
        <v>4570</v>
      </c>
      <c r="S272" s="10" t="s">
        <v>428</v>
      </c>
    </row>
    <row r="273" spans="1:19" ht="15">
      <c r="A273" s="3" t="s">
        <v>192</v>
      </c>
      <c r="B273" s="3" t="s">
        <v>198</v>
      </c>
      <c r="C273" s="3"/>
      <c r="D273" s="17">
        <v>0</v>
      </c>
      <c r="E273" s="17">
        <v>99525.8</v>
      </c>
      <c r="F273" s="8" t="s">
        <v>428</v>
      </c>
      <c r="G273" s="17">
        <v>2500</v>
      </c>
      <c r="H273" s="10" t="s">
        <v>428</v>
      </c>
      <c r="I273" s="10" t="s">
        <v>428</v>
      </c>
      <c r="J273" s="17">
        <v>0</v>
      </c>
      <c r="K273" s="17">
        <v>22727.928339</v>
      </c>
      <c r="L273" s="10" t="s">
        <v>428</v>
      </c>
      <c r="M273" s="17">
        <v>1000</v>
      </c>
      <c r="N273" s="10" t="s">
        <v>428</v>
      </c>
      <c r="O273" s="10" t="s">
        <v>428</v>
      </c>
      <c r="P273" s="17">
        <f>('поселения Дт'!O191)/1000</f>
        <v>25313.85397</v>
      </c>
      <c r="Q273" s="10" t="s">
        <v>428</v>
      </c>
      <c r="R273" s="17">
        <v>13997</v>
      </c>
      <c r="S273" s="10" t="s">
        <v>428</v>
      </c>
    </row>
    <row r="274" spans="1:19" ht="15">
      <c r="A274" s="3" t="s">
        <v>192</v>
      </c>
      <c r="B274" s="3" t="s">
        <v>199</v>
      </c>
      <c r="C274" s="3"/>
      <c r="D274" s="17">
        <v>400</v>
      </c>
      <c r="E274" s="17">
        <v>6392</v>
      </c>
      <c r="F274" s="8" t="s">
        <v>428</v>
      </c>
      <c r="G274" s="17">
        <v>800</v>
      </c>
      <c r="H274" s="10" t="s">
        <v>428</v>
      </c>
      <c r="I274" s="10" t="s">
        <v>428</v>
      </c>
      <c r="J274" s="17">
        <v>6.10274</v>
      </c>
      <c r="K274" s="17">
        <v>1117.7724254999998</v>
      </c>
      <c r="L274" s="10" t="s">
        <v>428</v>
      </c>
      <c r="M274" s="17">
        <v>45</v>
      </c>
      <c r="N274" s="10" t="s">
        <v>428</v>
      </c>
      <c r="O274" s="10" t="s">
        <v>428</v>
      </c>
      <c r="P274" s="17">
        <f>('поселения Дт'!O192)/1000</f>
        <v>649.5501700000001</v>
      </c>
      <c r="Q274" s="10" t="s">
        <v>428</v>
      </c>
      <c r="R274" s="17">
        <v>2912</v>
      </c>
      <c r="S274" s="10" t="s">
        <v>428</v>
      </c>
    </row>
    <row r="275" spans="1:19" ht="15">
      <c r="A275" s="3" t="s">
        <v>192</v>
      </c>
      <c r="B275" s="3" t="s">
        <v>200</v>
      </c>
      <c r="C275" s="3"/>
      <c r="D275" s="17">
        <v>800</v>
      </c>
      <c r="E275" s="17">
        <v>13825.699999999999</v>
      </c>
      <c r="F275" s="8" t="s">
        <v>428</v>
      </c>
      <c r="G275" s="17">
        <v>2000</v>
      </c>
      <c r="H275" s="10" t="s">
        <v>428</v>
      </c>
      <c r="I275" s="10" t="s">
        <v>428</v>
      </c>
      <c r="J275" s="17">
        <v>0</v>
      </c>
      <c r="K275" s="17">
        <v>2848.7947275</v>
      </c>
      <c r="L275" s="10" t="s">
        <v>428</v>
      </c>
      <c r="M275" s="17">
        <v>200</v>
      </c>
      <c r="N275" s="10" t="s">
        <v>428</v>
      </c>
      <c r="O275" s="10" t="s">
        <v>428</v>
      </c>
      <c r="P275" s="17">
        <f>('поселения Дт'!O193)/1000</f>
        <v>2341.85052</v>
      </c>
      <c r="Q275" s="10" t="s">
        <v>428</v>
      </c>
      <c r="R275" s="17">
        <v>4372</v>
      </c>
      <c r="S275" s="10" t="s">
        <v>428</v>
      </c>
    </row>
    <row r="276" spans="1:19" ht="15">
      <c r="A276" s="3" t="s">
        <v>192</v>
      </c>
      <c r="B276" s="3" t="s">
        <v>201</v>
      </c>
      <c r="C276" s="3"/>
      <c r="D276" s="17">
        <v>288</v>
      </c>
      <c r="E276" s="17">
        <v>3792.9999999999995</v>
      </c>
      <c r="F276" s="8" t="s">
        <v>428</v>
      </c>
      <c r="G276" s="17">
        <v>600</v>
      </c>
      <c r="H276" s="10" t="s">
        <v>428</v>
      </c>
      <c r="I276" s="10" t="s">
        <v>428</v>
      </c>
      <c r="J276" s="17">
        <v>5.68109</v>
      </c>
      <c r="K276" s="17">
        <v>806.221386</v>
      </c>
      <c r="L276" s="10" t="s">
        <v>428</v>
      </c>
      <c r="M276" s="17">
        <v>50</v>
      </c>
      <c r="N276" s="10" t="s">
        <v>428</v>
      </c>
      <c r="O276" s="10" t="s">
        <v>428</v>
      </c>
      <c r="P276" s="17">
        <f>('поселения Дт'!O194)/1000</f>
        <v>438.80281</v>
      </c>
      <c r="Q276" s="10" t="s">
        <v>428</v>
      </c>
      <c r="R276" s="17">
        <v>2912</v>
      </c>
      <c r="S276" s="10" t="s">
        <v>428</v>
      </c>
    </row>
    <row r="277" spans="1:19" ht="15">
      <c r="A277" s="3" t="s">
        <v>192</v>
      </c>
      <c r="B277" s="3" t="s">
        <v>202</v>
      </c>
      <c r="C277" s="3"/>
      <c r="D277" s="17">
        <v>0</v>
      </c>
      <c r="E277" s="17">
        <v>10920.299999999997</v>
      </c>
      <c r="F277" s="8" t="s">
        <v>428</v>
      </c>
      <c r="G277" s="17">
        <v>2500</v>
      </c>
      <c r="H277" s="10" t="s">
        <v>428</v>
      </c>
      <c r="I277" s="10" t="s">
        <v>428</v>
      </c>
      <c r="J277" s="17">
        <v>0</v>
      </c>
      <c r="K277" s="17">
        <v>3268.267194</v>
      </c>
      <c r="L277" s="10" t="s">
        <v>428</v>
      </c>
      <c r="M277" s="17">
        <v>6.5</v>
      </c>
      <c r="N277" s="10" t="s">
        <v>428</v>
      </c>
      <c r="O277" s="10" t="s">
        <v>428</v>
      </c>
      <c r="P277" s="17">
        <f>('поселения Дт'!O195)/1000</f>
        <v>1738.26165</v>
      </c>
      <c r="Q277" s="10" t="s">
        <v>428</v>
      </c>
      <c r="R277" s="17">
        <v>3687</v>
      </c>
      <c r="S277" s="10" t="s">
        <v>428</v>
      </c>
    </row>
    <row r="278" spans="1:19" ht="15">
      <c r="A278" s="3" t="s">
        <v>192</v>
      </c>
      <c r="B278" s="3" t="s">
        <v>203</v>
      </c>
      <c r="C278" s="3"/>
      <c r="D278" s="17">
        <v>2300</v>
      </c>
      <c r="E278" s="17">
        <v>13147</v>
      </c>
      <c r="F278" s="8" t="s">
        <v>428</v>
      </c>
      <c r="G278" s="17">
        <v>3500</v>
      </c>
      <c r="H278" s="10" t="s">
        <v>428</v>
      </c>
      <c r="I278" s="10" t="s">
        <v>428</v>
      </c>
      <c r="J278" s="17">
        <v>34.0274</v>
      </c>
      <c r="K278" s="17">
        <v>2094.826002</v>
      </c>
      <c r="L278" s="10" t="s">
        <v>428</v>
      </c>
      <c r="M278" s="17">
        <v>60</v>
      </c>
      <c r="N278" s="10" t="s">
        <v>428</v>
      </c>
      <c r="O278" s="10" t="s">
        <v>428</v>
      </c>
      <c r="P278" s="17">
        <f>('поселения Дт'!O196)/1000</f>
        <v>2464.99706</v>
      </c>
      <c r="Q278" s="10" t="s">
        <v>428</v>
      </c>
      <c r="R278" s="17">
        <v>3687</v>
      </c>
      <c r="S278" s="10" t="s">
        <v>428</v>
      </c>
    </row>
    <row r="279" spans="1:19" ht="15">
      <c r="A279" s="3" t="s">
        <v>192</v>
      </c>
      <c r="B279" s="3" t="s">
        <v>204</v>
      </c>
      <c r="C279" s="3"/>
      <c r="D279" s="17">
        <v>0</v>
      </c>
      <c r="E279" s="17">
        <v>10105.2</v>
      </c>
      <c r="F279" s="8" t="s">
        <v>428</v>
      </c>
      <c r="G279" s="17">
        <v>300</v>
      </c>
      <c r="H279" s="10" t="s">
        <v>428</v>
      </c>
      <c r="I279" s="10" t="s">
        <v>428</v>
      </c>
      <c r="J279" s="17">
        <v>0</v>
      </c>
      <c r="K279" s="17">
        <v>3686.8327619999995</v>
      </c>
      <c r="L279" s="10" t="s">
        <v>428</v>
      </c>
      <c r="M279" s="17">
        <v>150</v>
      </c>
      <c r="N279" s="10" t="s">
        <v>428</v>
      </c>
      <c r="O279" s="10" t="s">
        <v>428</v>
      </c>
      <c r="P279" s="17">
        <f>('поселения Дт'!O197)/1000</f>
        <v>2321.37312</v>
      </c>
      <c r="Q279" s="10" t="s">
        <v>428</v>
      </c>
      <c r="R279" s="17">
        <v>4570</v>
      </c>
      <c r="S279" s="10" t="s">
        <v>428</v>
      </c>
    </row>
    <row r="280" spans="1:19" ht="15">
      <c r="A280" s="3" t="s">
        <v>205</v>
      </c>
      <c r="B280" s="3" t="s">
        <v>205</v>
      </c>
      <c r="C280" s="3"/>
      <c r="D280" s="17" t="s">
        <v>432</v>
      </c>
      <c r="E280" s="17" t="s">
        <v>432</v>
      </c>
      <c r="F280" s="9" t="s">
        <v>432</v>
      </c>
      <c r="G280" s="17" t="s">
        <v>432</v>
      </c>
      <c r="H280" s="4" t="s">
        <v>432</v>
      </c>
      <c r="I280" s="4" t="s">
        <v>432</v>
      </c>
      <c r="J280" s="17" t="s">
        <v>432</v>
      </c>
      <c r="K280" s="17" t="s">
        <v>432</v>
      </c>
      <c r="L280" s="4" t="s">
        <v>432</v>
      </c>
      <c r="M280" s="17" t="s">
        <v>432</v>
      </c>
      <c r="N280" s="4" t="s">
        <v>432</v>
      </c>
      <c r="O280" s="4" t="s">
        <v>432</v>
      </c>
      <c r="P280" s="17">
        <v>0</v>
      </c>
      <c r="Q280" s="10" t="s">
        <v>432</v>
      </c>
      <c r="R280" s="17" t="s">
        <v>432</v>
      </c>
      <c r="S280" s="10" t="s">
        <v>432</v>
      </c>
    </row>
    <row r="281" spans="1:19" ht="15">
      <c r="A281" s="6" t="s">
        <v>205</v>
      </c>
      <c r="B281" s="3" t="s">
        <v>16</v>
      </c>
      <c r="C281" s="3"/>
      <c r="D281" s="17">
        <v>81000</v>
      </c>
      <c r="E281" s="17">
        <v>434211.616</v>
      </c>
      <c r="F281" s="8" t="s">
        <v>428</v>
      </c>
      <c r="G281" s="17">
        <v>121000</v>
      </c>
      <c r="H281" s="10" t="s">
        <v>428</v>
      </c>
      <c r="I281" s="10" t="s">
        <v>428</v>
      </c>
      <c r="J281" s="17">
        <v>4516.59575</v>
      </c>
      <c r="K281" s="17">
        <v>123496.82569199998</v>
      </c>
      <c r="L281" s="10" t="s">
        <v>428</v>
      </c>
      <c r="M281" s="17">
        <v>9868</v>
      </c>
      <c r="N281" s="10" t="s">
        <v>428</v>
      </c>
      <c r="O281" s="10" t="s">
        <v>428</v>
      </c>
      <c r="P281" s="17">
        <f>'МР Дт'!N32</f>
        <v>114573.60374422188</v>
      </c>
      <c r="Q281" s="10" t="s">
        <v>428</v>
      </c>
      <c r="R281" s="17">
        <v>104247</v>
      </c>
      <c r="S281" s="10" t="s">
        <v>428</v>
      </c>
    </row>
    <row r="282" spans="1:19" ht="15">
      <c r="A282" s="3" t="s">
        <v>205</v>
      </c>
      <c r="B282" s="3" t="s">
        <v>429</v>
      </c>
      <c r="C282" s="3"/>
      <c r="D282" s="17" t="s">
        <v>432</v>
      </c>
      <c r="E282" s="17" t="s">
        <v>432</v>
      </c>
      <c r="F282" s="9" t="s">
        <v>432</v>
      </c>
      <c r="G282" s="17" t="s">
        <v>432</v>
      </c>
      <c r="H282" s="4" t="s">
        <v>432</v>
      </c>
      <c r="I282" s="4" t="s">
        <v>432</v>
      </c>
      <c r="J282" s="17" t="s">
        <v>432</v>
      </c>
      <c r="K282" s="17" t="s">
        <v>432</v>
      </c>
      <c r="L282" s="4" t="s">
        <v>432</v>
      </c>
      <c r="M282" s="17" t="s">
        <v>432</v>
      </c>
      <c r="N282" s="4" t="s">
        <v>432</v>
      </c>
      <c r="O282" s="4" t="s">
        <v>432</v>
      </c>
      <c r="P282" s="17">
        <v>0</v>
      </c>
      <c r="Q282" s="10" t="s">
        <v>432</v>
      </c>
      <c r="R282" s="17" t="s">
        <v>432</v>
      </c>
      <c r="S282" s="10" t="s">
        <v>432</v>
      </c>
    </row>
    <row r="283" spans="1:19" ht="15">
      <c r="A283" s="3" t="s">
        <v>205</v>
      </c>
      <c r="B283" s="3" t="s">
        <v>430</v>
      </c>
      <c r="C283" s="3"/>
      <c r="D283" s="17" t="s">
        <v>432</v>
      </c>
      <c r="E283" s="17" t="s">
        <v>432</v>
      </c>
      <c r="F283" s="9" t="s">
        <v>432</v>
      </c>
      <c r="G283" s="17" t="s">
        <v>432</v>
      </c>
      <c r="H283" s="4" t="s">
        <v>432</v>
      </c>
      <c r="I283" s="4" t="s">
        <v>432</v>
      </c>
      <c r="J283" s="17" t="s">
        <v>432</v>
      </c>
      <c r="K283" s="17" t="s">
        <v>432</v>
      </c>
      <c r="L283" s="4" t="s">
        <v>432</v>
      </c>
      <c r="M283" s="17" t="s">
        <v>432</v>
      </c>
      <c r="N283" s="4" t="s">
        <v>432</v>
      </c>
      <c r="O283" s="4" t="s">
        <v>432</v>
      </c>
      <c r="P283" s="17">
        <v>0</v>
      </c>
      <c r="Q283" s="10" t="s">
        <v>432</v>
      </c>
      <c r="R283" s="17" t="s">
        <v>432</v>
      </c>
      <c r="S283" s="10" t="s">
        <v>432</v>
      </c>
    </row>
    <row r="284" spans="1:19" ht="15">
      <c r="A284" s="3" t="s">
        <v>205</v>
      </c>
      <c r="B284" s="3" t="s">
        <v>206</v>
      </c>
      <c r="C284" s="3"/>
      <c r="D284" s="17">
        <v>38000</v>
      </c>
      <c r="E284" s="17">
        <v>144370</v>
      </c>
      <c r="F284" s="8" t="s">
        <v>428</v>
      </c>
      <c r="G284" s="17">
        <v>38000</v>
      </c>
      <c r="H284" s="10" t="s">
        <v>428</v>
      </c>
      <c r="I284" s="10" t="s">
        <v>428</v>
      </c>
      <c r="J284" s="17">
        <v>1385.4554699999999</v>
      </c>
      <c r="K284" s="17">
        <v>34131.8280465</v>
      </c>
      <c r="L284" s="10" t="s">
        <v>428</v>
      </c>
      <c r="M284" s="17">
        <v>2500</v>
      </c>
      <c r="N284" s="10" t="s">
        <v>428</v>
      </c>
      <c r="O284" s="10" t="s">
        <v>428</v>
      </c>
      <c r="P284" s="17">
        <f>('поселения Дт'!O199)/1000</f>
        <v>43745.378469999996</v>
      </c>
      <c r="Q284" s="10" t="s">
        <v>428</v>
      </c>
      <c r="R284" s="17">
        <v>23996</v>
      </c>
      <c r="S284" s="10" t="s">
        <v>428</v>
      </c>
    </row>
    <row r="285" spans="1:19" ht="15">
      <c r="A285" s="3" t="s">
        <v>205</v>
      </c>
      <c r="B285" s="3" t="s">
        <v>431</v>
      </c>
      <c r="C285" s="3"/>
      <c r="D285" s="17" t="s">
        <v>432</v>
      </c>
      <c r="E285" s="17" t="s">
        <v>432</v>
      </c>
      <c r="F285" s="9" t="s">
        <v>432</v>
      </c>
      <c r="G285" s="17" t="s">
        <v>432</v>
      </c>
      <c r="H285" s="4" t="s">
        <v>432</v>
      </c>
      <c r="I285" s="4" t="s">
        <v>432</v>
      </c>
      <c r="J285" s="17" t="s">
        <v>432</v>
      </c>
      <c r="K285" s="17" t="s">
        <v>432</v>
      </c>
      <c r="L285" s="4" t="s">
        <v>432</v>
      </c>
      <c r="M285" s="17" t="s">
        <v>432</v>
      </c>
      <c r="N285" s="4" t="s">
        <v>432</v>
      </c>
      <c r="O285" s="4" t="s">
        <v>432</v>
      </c>
      <c r="P285" s="17">
        <v>0</v>
      </c>
      <c r="Q285" s="10" t="s">
        <v>432</v>
      </c>
      <c r="R285" s="17" t="s">
        <v>432</v>
      </c>
      <c r="S285" s="10" t="s">
        <v>432</v>
      </c>
    </row>
    <row r="286" spans="1:19" ht="15">
      <c r="A286" s="3" t="s">
        <v>205</v>
      </c>
      <c r="B286" s="3" t="s">
        <v>207</v>
      </c>
      <c r="C286" s="3"/>
      <c r="D286" s="17">
        <v>0</v>
      </c>
      <c r="E286" s="17">
        <v>1901.2</v>
      </c>
      <c r="F286" s="8" t="s">
        <v>428</v>
      </c>
      <c r="G286" s="17">
        <v>0</v>
      </c>
      <c r="H286" s="10" t="s">
        <v>428</v>
      </c>
      <c r="I286" s="10" t="s">
        <v>428</v>
      </c>
      <c r="J286" s="17">
        <v>0</v>
      </c>
      <c r="K286" s="17">
        <v>2251.4624175</v>
      </c>
      <c r="L286" s="10" t="s">
        <v>428</v>
      </c>
      <c r="M286" s="17">
        <v>0</v>
      </c>
      <c r="N286" s="10" t="s">
        <v>428</v>
      </c>
      <c r="O286" s="10" t="s">
        <v>428</v>
      </c>
      <c r="P286" s="17">
        <f>('поселения Дт'!O200)/1000</f>
        <v>3222.66469</v>
      </c>
      <c r="Q286" s="10" t="s">
        <v>428</v>
      </c>
      <c r="R286" s="17">
        <v>3105</v>
      </c>
      <c r="S286" s="10" t="s">
        <v>428</v>
      </c>
    </row>
    <row r="287" spans="1:19" ht="15">
      <c r="A287" s="3" t="s">
        <v>205</v>
      </c>
      <c r="B287" s="3" t="s">
        <v>208</v>
      </c>
      <c r="C287" s="3"/>
      <c r="D287" s="17">
        <v>0</v>
      </c>
      <c r="E287" s="17">
        <v>7287</v>
      </c>
      <c r="F287" s="8" t="s">
        <v>428</v>
      </c>
      <c r="G287" s="17">
        <v>0</v>
      </c>
      <c r="H287" s="10" t="s">
        <v>428</v>
      </c>
      <c r="I287" s="10" t="s">
        <v>428</v>
      </c>
      <c r="J287" s="17">
        <v>0</v>
      </c>
      <c r="K287" s="17">
        <v>3069.6079349999995</v>
      </c>
      <c r="L287" s="10" t="s">
        <v>428</v>
      </c>
      <c r="M287" s="17">
        <v>0</v>
      </c>
      <c r="N287" s="10" t="s">
        <v>428</v>
      </c>
      <c r="O287" s="10" t="s">
        <v>428</v>
      </c>
      <c r="P287" s="17">
        <f>('поселения Дт'!O201)/1000</f>
        <v>1664.73497</v>
      </c>
      <c r="Q287" s="10" t="s">
        <v>428</v>
      </c>
      <c r="R287" s="17">
        <v>4770</v>
      </c>
      <c r="S287" s="10" t="s">
        <v>428</v>
      </c>
    </row>
    <row r="288" spans="1:19" ht="15">
      <c r="A288" s="3" t="s">
        <v>205</v>
      </c>
      <c r="B288" s="3" t="s">
        <v>209</v>
      </c>
      <c r="C288" s="3"/>
      <c r="D288" s="17">
        <v>0</v>
      </c>
      <c r="E288" s="17">
        <v>10044.999999999998</v>
      </c>
      <c r="F288" s="8" t="s">
        <v>428</v>
      </c>
      <c r="G288" s="17">
        <v>0</v>
      </c>
      <c r="H288" s="10" t="s">
        <v>428</v>
      </c>
      <c r="I288" s="10" t="s">
        <v>428</v>
      </c>
      <c r="J288" s="17">
        <v>0</v>
      </c>
      <c r="K288" s="17">
        <v>4748.8359075</v>
      </c>
      <c r="L288" s="10" t="s">
        <v>428</v>
      </c>
      <c r="M288" s="17">
        <v>0</v>
      </c>
      <c r="N288" s="10" t="s">
        <v>428</v>
      </c>
      <c r="O288" s="10" t="s">
        <v>428</v>
      </c>
      <c r="P288" s="17">
        <f>('поселения Дт'!O202)/1000</f>
        <v>6578.11356</v>
      </c>
      <c r="Q288" s="10" t="s">
        <v>428</v>
      </c>
      <c r="R288" s="17">
        <v>5166</v>
      </c>
      <c r="S288" s="10" t="s">
        <v>428</v>
      </c>
    </row>
    <row r="289" spans="1:19" ht="15">
      <c r="A289" s="3" t="s">
        <v>205</v>
      </c>
      <c r="B289" s="3" t="s">
        <v>210</v>
      </c>
      <c r="C289" s="3"/>
      <c r="D289" s="17">
        <v>0</v>
      </c>
      <c r="E289" s="17">
        <v>967.5</v>
      </c>
      <c r="F289" s="8" t="s">
        <v>428</v>
      </c>
      <c r="G289" s="17">
        <v>0</v>
      </c>
      <c r="H289" s="10" t="s">
        <v>428</v>
      </c>
      <c r="I289" s="10" t="s">
        <v>428</v>
      </c>
      <c r="J289" s="17">
        <v>0</v>
      </c>
      <c r="K289" s="17">
        <v>1846.8881445000002</v>
      </c>
      <c r="L289" s="10" t="s">
        <v>428</v>
      </c>
      <c r="M289" s="17">
        <v>0</v>
      </c>
      <c r="N289" s="10" t="s">
        <v>428</v>
      </c>
      <c r="O289" s="10" t="s">
        <v>428</v>
      </c>
      <c r="P289" s="17">
        <f>('поселения Дт'!O203)/1000</f>
        <v>556.24912</v>
      </c>
      <c r="Q289" s="10" t="s">
        <v>428</v>
      </c>
      <c r="R289" s="17">
        <v>3493</v>
      </c>
      <c r="S289" s="10" t="s">
        <v>428</v>
      </c>
    </row>
    <row r="290" spans="1:19" ht="15">
      <c r="A290" s="3" t="s">
        <v>205</v>
      </c>
      <c r="B290" s="3" t="s">
        <v>211</v>
      </c>
      <c r="C290" s="3"/>
      <c r="D290" s="17">
        <v>0</v>
      </c>
      <c r="E290" s="17">
        <v>912.45</v>
      </c>
      <c r="F290" s="8" t="s">
        <v>428</v>
      </c>
      <c r="G290" s="17">
        <v>0</v>
      </c>
      <c r="H290" s="10" t="s">
        <v>428</v>
      </c>
      <c r="I290" s="10" t="s">
        <v>428</v>
      </c>
      <c r="J290" s="17">
        <v>0</v>
      </c>
      <c r="K290" s="17">
        <v>1941.3647445000001</v>
      </c>
      <c r="L290" s="10" t="s">
        <v>428</v>
      </c>
      <c r="M290" s="17">
        <v>0</v>
      </c>
      <c r="N290" s="10" t="s">
        <v>428</v>
      </c>
      <c r="O290" s="10" t="s">
        <v>428</v>
      </c>
      <c r="P290" s="17">
        <f>('поселения Дт'!O204)/1000</f>
        <v>1605.33533</v>
      </c>
      <c r="Q290" s="10" t="s">
        <v>428</v>
      </c>
      <c r="R290" s="17">
        <v>3299</v>
      </c>
      <c r="S290" s="10" t="s">
        <v>428</v>
      </c>
    </row>
    <row r="291" spans="1:19" ht="15">
      <c r="A291" s="3" t="s">
        <v>205</v>
      </c>
      <c r="B291" s="3" t="s">
        <v>212</v>
      </c>
      <c r="C291" s="3"/>
      <c r="D291" s="17">
        <v>0</v>
      </c>
      <c r="E291" s="17">
        <v>3626</v>
      </c>
      <c r="F291" s="8" t="s">
        <v>428</v>
      </c>
      <c r="G291" s="17">
        <v>0</v>
      </c>
      <c r="H291" s="10" t="s">
        <v>428</v>
      </c>
      <c r="I291" s="10" t="s">
        <v>428</v>
      </c>
      <c r="J291" s="17">
        <v>0</v>
      </c>
      <c r="K291" s="17">
        <v>2224.3622174999996</v>
      </c>
      <c r="L291" s="10" t="s">
        <v>428</v>
      </c>
      <c r="M291" s="17">
        <v>0</v>
      </c>
      <c r="N291" s="10" t="s">
        <v>428</v>
      </c>
      <c r="O291" s="10" t="s">
        <v>428</v>
      </c>
      <c r="P291" s="17">
        <f>('поселения Дт'!O205)/1000</f>
        <v>2747.6</v>
      </c>
      <c r="Q291" s="10" t="s">
        <v>428</v>
      </c>
      <c r="R291" s="17">
        <v>2717</v>
      </c>
      <c r="S291" s="10" t="s">
        <v>428</v>
      </c>
    </row>
    <row r="292" spans="1:19" ht="15">
      <c r="A292" s="3" t="s">
        <v>205</v>
      </c>
      <c r="B292" s="3" t="s">
        <v>213</v>
      </c>
      <c r="C292" s="3"/>
      <c r="D292" s="17">
        <v>0</v>
      </c>
      <c r="E292" s="17">
        <v>748.4</v>
      </c>
      <c r="F292" s="8" t="s">
        <v>428</v>
      </c>
      <c r="G292" s="17">
        <v>0</v>
      </c>
      <c r="H292" s="10" t="s">
        <v>428</v>
      </c>
      <c r="I292" s="10" t="s">
        <v>428</v>
      </c>
      <c r="J292" s="17">
        <v>0</v>
      </c>
      <c r="K292" s="17">
        <v>1362.7205445000002</v>
      </c>
      <c r="L292" s="10" t="s">
        <v>428</v>
      </c>
      <c r="M292" s="17">
        <v>0</v>
      </c>
      <c r="N292" s="10" t="s">
        <v>428</v>
      </c>
      <c r="O292" s="10" t="s">
        <v>428</v>
      </c>
      <c r="P292" s="17">
        <f>('поселения Дт'!O206)/1000</f>
        <v>1352.74003</v>
      </c>
      <c r="Q292" s="10" t="s">
        <v>428</v>
      </c>
      <c r="R292" s="17">
        <v>2717</v>
      </c>
      <c r="S292" s="10" t="s">
        <v>428</v>
      </c>
    </row>
    <row r="293" spans="1:19" ht="15">
      <c r="A293" s="3" t="s">
        <v>205</v>
      </c>
      <c r="B293" s="3" t="s">
        <v>214</v>
      </c>
      <c r="C293" s="3"/>
      <c r="D293" s="17">
        <v>0</v>
      </c>
      <c r="E293" s="17">
        <v>3416.000000000001</v>
      </c>
      <c r="F293" s="8" t="s">
        <v>428</v>
      </c>
      <c r="G293" s="17">
        <v>0</v>
      </c>
      <c r="H293" s="10" t="s">
        <v>428</v>
      </c>
      <c r="I293" s="10" t="s">
        <v>428</v>
      </c>
      <c r="J293" s="17">
        <v>0</v>
      </c>
      <c r="K293" s="17">
        <v>1472.5772174999997</v>
      </c>
      <c r="L293" s="10" t="s">
        <v>428</v>
      </c>
      <c r="M293" s="17">
        <v>0</v>
      </c>
      <c r="N293" s="10" t="s">
        <v>428</v>
      </c>
      <c r="O293" s="10" t="s">
        <v>428</v>
      </c>
      <c r="P293" s="17">
        <f>('поселения Дт'!O207)/1000</f>
        <v>733.0178900000001</v>
      </c>
      <c r="Q293" s="10" t="s">
        <v>428</v>
      </c>
      <c r="R293" s="17">
        <v>3105</v>
      </c>
      <c r="S293" s="10" t="s">
        <v>428</v>
      </c>
    </row>
    <row r="294" spans="1:19" ht="15">
      <c r="A294" s="3" t="s">
        <v>205</v>
      </c>
      <c r="B294" s="3" t="s">
        <v>215</v>
      </c>
      <c r="C294" s="3"/>
      <c r="D294" s="17">
        <v>0</v>
      </c>
      <c r="E294" s="17">
        <v>1044.6</v>
      </c>
      <c r="F294" s="8" t="s">
        <v>428</v>
      </c>
      <c r="G294" s="17">
        <v>0</v>
      </c>
      <c r="H294" s="10" t="s">
        <v>428</v>
      </c>
      <c r="I294" s="10" t="s">
        <v>428</v>
      </c>
      <c r="J294" s="17">
        <v>0</v>
      </c>
      <c r="K294" s="17">
        <v>1110.5630175000001</v>
      </c>
      <c r="L294" s="10" t="s">
        <v>428</v>
      </c>
      <c r="M294" s="17">
        <v>0</v>
      </c>
      <c r="N294" s="10" t="s">
        <v>428</v>
      </c>
      <c r="O294" s="10" t="s">
        <v>428</v>
      </c>
      <c r="P294" s="17">
        <f>('поселения Дт'!O208)/1000</f>
        <v>508.26068</v>
      </c>
      <c r="Q294" s="10" t="s">
        <v>428</v>
      </c>
      <c r="R294" s="17">
        <v>3105</v>
      </c>
      <c r="S294" s="10" t="s">
        <v>428</v>
      </c>
    </row>
    <row r="295" spans="1:19" ht="15">
      <c r="A295" s="3" t="s">
        <v>205</v>
      </c>
      <c r="B295" s="3" t="s">
        <v>216</v>
      </c>
      <c r="C295" s="3"/>
      <c r="D295" s="17">
        <v>0</v>
      </c>
      <c r="E295" s="17">
        <v>1324.7999999999995</v>
      </c>
      <c r="F295" s="8" t="s">
        <v>428</v>
      </c>
      <c r="G295" s="17">
        <v>0</v>
      </c>
      <c r="H295" s="10" t="s">
        <v>428</v>
      </c>
      <c r="I295" s="10" t="s">
        <v>428</v>
      </c>
      <c r="J295" s="17">
        <v>0</v>
      </c>
      <c r="K295" s="17">
        <v>1884.3860445</v>
      </c>
      <c r="L295" s="10" t="s">
        <v>428</v>
      </c>
      <c r="M295" s="17">
        <v>0</v>
      </c>
      <c r="N295" s="10" t="s">
        <v>428</v>
      </c>
      <c r="O295" s="10" t="s">
        <v>428</v>
      </c>
      <c r="P295" s="17">
        <f>('поселения Дт'!O209)/1000</f>
        <v>4307.35301</v>
      </c>
      <c r="Q295" s="10" t="s">
        <v>428</v>
      </c>
      <c r="R295" s="17">
        <v>3499</v>
      </c>
      <c r="S295" s="10" t="s">
        <v>428</v>
      </c>
    </row>
    <row r="296" spans="1:19" ht="15">
      <c r="A296" s="3" t="s">
        <v>205</v>
      </c>
      <c r="B296" s="3" t="s">
        <v>217</v>
      </c>
      <c r="C296" s="3"/>
      <c r="D296" s="17">
        <v>0</v>
      </c>
      <c r="E296" s="17">
        <v>392.85</v>
      </c>
      <c r="F296" s="8" t="s">
        <v>428</v>
      </c>
      <c r="G296" s="17">
        <v>0</v>
      </c>
      <c r="H296" s="10" t="s">
        <v>428</v>
      </c>
      <c r="I296" s="10" t="s">
        <v>428</v>
      </c>
      <c r="J296" s="17">
        <v>0</v>
      </c>
      <c r="K296" s="17">
        <v>861.193938</v>
      </c>
      <c r="L296" s="10" t="s">
        <v>428</v>
      </c>
      <c r="M296" s="17">
        <v>0</v>
      </c>
      <c r="N296" s="10" t="s">
        <v>428</v>
      </c>
      <c r="O296" s="10" t="s">
        <v>428</v>
      </c>
      <c r="P296" s="17">
        <f>('поселения Дт'!O210)/1000</f>
        <v>1964.0373</v>
      </c>
      <c r="Q296" s="10" t="s">
        <v>428</v>
      </c>
      <c r="R296" s="17">
        <v>2717</v>
      </c>
      <c r="S296" s="10" t="s">
        <v>428</v>
      </c>
    </row>
    <row r="297" spans="1:19" ht="15">
      <c r="A297" s="3" t="s">
        <v>205</v>
      </c>
      <c r="B297" s="3" t="s">
        <v>218</v>
      </c>
      <c r="C297" s="3"/>
      <c r="D297" s="17">
        <v>0</v>
      </c>
      <c r="E297" s="17">
        <v>4535.999999999999</v>
      </c>
      <c r="F297" s="8" t="s">
        <v>428</v>
      </c>
      <c r="G297" s="17">
        <v>0</v>
      </c>
      <c r="H297" s="10" t="s">
        <v>428</v>
      </c>
      <c r="I297" s="10" t="s">
        <v>428</v>
      </c>
      <c r="J297" s="17">
        <v>0</v>
      </c>
      <c r="K297" s="17">
        <v>1810.300566</v>
      </c>
      <c r="L297" s="10" t="s">
        <v>428</v>
      </c>
      <c r="M297" s="17">
        <v>0</v>
      </c>
      <c r="N297" s="10" t="s">
        <v>428</v>
      </c>
      <c r="O297" s="10" t="s">
        <v>428</v>
      </c>
      <c r="P297" s="17">
        <f>('поселения Дт'!O211)/1000</f>
        <v>806.07408</v>
      </c>
      <c r="Q297" s="10" t="s">
        <v>428</v>
      </c>
      <c r="R297" s="17">
        <v>3882</v>
      </c>
      <c r="S297" s="10" t="s">
        <v>428</v>
      </c>
    </row>
    <row r="298" spans="1:19" ht="15">
      <c r="A298" s="3" t="s">
        <v>219</v>
      </c>
      <c r="B298" s="3" t="s">
        <v>219</v>
      </c>
      <c r="C298" s="3"/>
      <c r="D298" s="17" t="s">
        <v>432</v>
      </c>
      <c r="E298" s="17" t="s">
        <v>432</v>
      </c>
      <c r="F298" s="9" t="s">
        <v>432</v>
      </c>
      <c r="G298" s="17" t="s">
        <v>432</v>
      </c>
      <c r="H298" s="4" t="s">
        <v>432</v>
      </c>
      <c r="I298" s="4" t="s">
        <v>432</v>
      </c>
      <c r="J298" s="17" t="s">
        <v>432</v>
      </c>
      <c r="K298" s="17" t="s">
        <v>432</v>
      </c>
      <c r="L298" s="4" t="s">
        <v>432</v>
      </c>
      <c r="M298" s="17" t="s">
        <v>432</v>
      </c>
      <c r="N298" s="4" t="s">
        <v>432</v>
      </c>
      <c r="O298" s="4" t="s">
        <v>432</v>
      </c>
      <c r="P298" s="17">
        <v>0</v>
      </c>
      <c r="Q298" s="10" t="s">
        <v>432</v>
      </c>
      <c r="R298" s="17" t="s">
        <v>432</v>
      </c>
      <c r="S298" s="10" t="s">
        <v>432</v>
      </c>
    </row>
    <row r="299" spans="1:19" ht="15">
      <c r="A299" s="3" t="s">
        <v>219</v>
      </c>
      <c r="B299" s="3" t="s">
        <v>16</v>
      </c>
      <c r="C299" s="3"/>
      <c r="D299" s="17">
        <v>96000</v>
      </c>
      <c r="E299" s="17">
        <v>416290.44498000003</v>
      </c>
      <c r="F299" s="8" t="s">
        <v>428</v>
      </c>
      <c r="G299" s="17">
        <v>135000</v>
      </c>
      <c r="H299" s="10" t="s">
        <v>428</v>
      </c>
      <c r="I299" s="10" t="s">
        <v>428</v>
      </c>
      <c r="J299" s="17">
        <v>1521.3205600000001</v>
      </c>
      <c r="K299" s="17">
        <v>79580.292648</v>
      </c>
      <c r="L299" s="10" t="s">
        <v>428</v>
      </c>
      <c r="M299" s="17">
        <v>5000</v>
      </c>
      <c r="N299" s="10" t="s">
        <v>428</v>
      </c>
      <c r="O299" s="10" t="s">
        <v>428</v>
      </c>
      <c r="P299" s="17">
        <f>'МР Дт'!N33</f>
        <v>44317.56443723201</v>
      </c>
      <c r="Q299" s="10" t="s">
        <v>428</v>
      </c>
      <c r="R299" s="17">
        <v>67486</v>
      </c>
      <c r="S299" s="10" t="s">
        <v>428</v>
      </c>
    </row>
    <row r="300" spans="1:19" ht="15">
      <c r="A300" s="3" t="s">
        <v>219</v>
      </c>
      <c r="B300" s="3" t="s">
        <v>429</v>
      </c>
      <c r="C300" s="3"/>
      <c r="D300" s="17" t="s">
        <v>432</v>
      </c>
      <c r="E300" s="17" t="s">
        <v>432</v>
      </c>
      <c r="F300" s="9" t="s">
        <v>432</v>
      </c>
      <c r="G300" s="17" t="s">
        <v>432</v>
      </c>
      <c r="H300" s="4" t="s">
        <v>432</v>
      </c>
      <c r="I300" s="4" t="s">
        <v>432</v>
      </c>
      <c r="J300" s="17" t="s">
        <v>432</v>
      </c>
      <c r="K300" s="17" t="s">
        <v>432</v>
      </c>
      <c r="L300" s="4" t="s">
        <v>432</v>
      </c>
      <c r="M300" s="17" t="s">
        <v>432</v>
      </c>
      <c r="N300" s="4" t="s">
        <v>432</v>
      </c>
      <c r="O300" s="4" t="s">
        <v>432</v>
      </c>
      <c r="P300" s="17">
        <v>0</v>
      </c>
      <c r="Q300" s="10" t="s">
        <v>432</v>
      </c>
      <c r="R300" s="17" t="s">
        <v>432</v>
      </c>
      <c r="S300" s="10" t="s">
        <v>432</v>
      </c>
    </row>
    <row r="301" spans="1:19" ht="15">
      <c r="A301" s="3" t="s">
        <v>219</v>
      </c>
      <c r="B301" s="3" t="s">
        <v>431</v>
      </c>
      <c r="C301" s="3"/>
      <c r="D301" s="17" t="s">
        <v>432</v>
      </c>
      <c r="E301" s="17" t="s">
        <v>432</v>
      </c>
      <c r="F301" s="9" t="s">
        <v>432</v>
      </c>
      <c r="G301" s="17" t="s">
        <v>432</v>
      </c>
      <c r="H301" s="4" t="s">
        <v>432</v>
      </c>
      <c r="I301" s="4" t="s">
        <v>432</v>
      </c>
      <c r="J301" s="17" t="s">
        <v>432</v>
      </c>
      <c r="K301" s="17" t="s">
        <v>432</v>
      </c>
      <c r="L301" s="4" t="s">
        <v>432</v>
      </c>
      <c r="M301" s="17" t="s">
        <v>432</v>
      </c>
      <c r="N301" s="4" t="s">
        <v>432</v>
      </c>
      <c r="O301" s="4" t="s">
        <v>432</v>
      </c>
      <c r="P301" s="17">
        <v>0</v>
      </c>
      <c r="Q301" s="10" t="s">
        <v>432</v>
      </c>
      <c r="R301" s="17" t="s">
        <v>432</v>
      </c>
      <c r="S301" s="10" t="s">
        <v>432</v>
      </c>
    </row>
    <row r="302" spans="1:19" ht="15">
      <c r="A302" s="3" t="s">
        <v>219</v>
      </c>
      <c r="B302" s="3" t="s">
        <v>220</v>
      </c>
      <c r="C302" s="3"/>
      <c r="D302" s="17">
        <v>0</v>
      </c>
      <c r="E302" s="17">
        <v>179497.264</v>
      </c>
      <c r="F302" s="8" t="s">
        <v>428</v>
      </c>
      <c r="G302" s="17">
        <v>0</v>
      </c>
      <c r="H302" s="10" t="s">
        <v>428</v>
      </c>
      <c r="I302" s="10" t="s">
        <v>428</v>
      </c>
      <c r="J302" s="17">
        <v>0</v>
      </c>
      <c r="K302" s="17">
        <v>40099.4376915</v>
      </c>
      <c r="L302" s="10" t="s">
        <v>428</v>
      </c>
      <c r="M302" s="17">
        <v>0</v>
      </c>
      <c r="N302" s="10" t="s">
        <v>428</v>
      </c>
      <c r="O302" s="10" t="s">
        <v>428</v>
      </c>
      <c r="P302" s="17">
        <f>('поселения Дт'!O213)/1000</f>
        <v>38922.32561</v>
      </c>
      <c r="Q302" s="10" t="s">
        <v>428</v>
      </c>
      <c r="R302" s="17">
        <v>16039</v>
      </c>
      <c r="S302" s="10" t="s">
        <v>428</v>
      </c>
    </row>
    <row r="303" spans="1:19" ht="15">
      <c r="A303" s="3" t="s">
        <v>219</v>
      </c>
      <c r="B303" s="3" t="s">
        <v>221</v>
      </c>
      <c r="C303" s="3"/>
      <c r="D303" s="17">
        <v>0</v>
      </c>
      <c r="E303" s="17">
        <v>13060.55868</v>
      </c>
      <c r="F303" s="8" t="s">
        <v>428</v>
      </c>
      <c r="G303" s="17">
        <v>0</v>
      </c>
      <c r="H303" s="10" t="s">
        <v>428</v>
      </c>
      <c r="I303" s="10" t="s">
        <v>428</v>
      </c>
      <c r="J303" s="17">
        <v>0</v>
      </c>
      <c r="K303" s="17">
        <v>2591.7648585</v>
      </c>
      <c r="L303" s="10" t="s">
        <v>428</v>
      </c>
      <c r="M303" s="17">
        <v>0</v>
      </c>
      <c r="N303" s="10" t="s">
        <v>428</v>
      </c>
      <c r="O303" s="10" t="s">
        <v>428</v>
      </c>
      <c r="P303" s="17">
        <f>('поселения Дт'!O214)/1000</f>
        <v>2729.57371</v>
      </c>
      <c r="Q303" s="10" t="s">
        <v>428</v>
      </c>
      <c r="R303" s="17">
        <v>4770</v>
      </c>
      <c r="S303" s="10" t="s">
        <v>428</v>
      </c>
    </row>
    <row r="304" spans="1:19" ht="15">
      <c r="A304" s="3" t="s">
        <v>219</v>
      </c>
      <c r="B304" s="3" t="s">
        <v>222</v>
      </c>
      <c r="C304" s="3"/>
      <c r="D304" s="17">
        <v>0</v>
      </c>
      <c r="E304" s="17">
        <v>7325.7779199999995</v>
      </c>
      <c r="F304" s="8" t="s">
        <v>428</v>
      </c>
      <c r="G304" s="17">
        <v>0</v>
      </c>
      <c r="H304" s="10" t="s">
        <v>428</v>
      </c>
      <c r="I304" s="10" t="s">
        <v>428</v>
      </c>
      <c r="J304" s="17">
        <v>0</v>
      </c>
      <c r="K304" s="17">
        <v>1699.8262155</v>
      </c>
      <c r="L304" s="10" t="s">
        <v>428</v>
      </c>
      <c r="M304" s="17">
        <v>0</v>
      </c>
      <c r="N304" s="10" t="s">
        <v>428</v>
      </c>
      <c r="O304" s="10" t="s">
        <v>428</v>
      </c>
      <c r="P304" s="17">
        <f>('поселения Дт'!O215)/1000</f>
        <v>1353.49685</v>
      </c>
      <c r="Q304" s="10" t="s">
        <v>428</v>
      </c>
      <c r="R304" s="17">
        <v>3687</v>
      </c>
      <c r="S304" s="10" t="s">
        <v>428</v>
      </c>
    </row>
    <row r="305" spans="1:19" ht="15">
      <c r="A305" s="3" t="s">
        <v>219</v>
      </c>
      <c r="B305" s="3" t="s">
        <v>223</v>
      </c>
      <c r="C305" s="3"/>
      <c r="D305" s="17">
        <v>0</v>
      </c>
      <c r="E305" s="17">
        <v>2511.23903</v>
      </c>
      <c r="F305" s="8" t="s">
        <v>428</v>
      </c>
      <c r="G305" s="17">
        <v>0</v>
      </c>
      <c r="H305" s="10" t="s">
        <v>428</v>
      </c>
      <c r="I305" s="10" t="s">
        <v>428</v>
      </c>
      <c r="J305" s="17">
        <v>0</v>
      </c>
      <c r="K305" s="17">
        <v>828.0087345000001</v>
      </c>
      <c r="L305" s="10" t="s">
        <v>428</v>
      </c>
      <c r="M305" s="17">
        <v>0</v>
      </c>
      <c r="N305" s="10" t="s">
        <v>428</v>
      </c>
      <c r="O305" s="10" t="s">
        <v>428</v>
      </c>
      <c r="P305" s="17">
        <f>('поселения Дт'!O216)/1000</f>
        <v>394.45520000000005</v>
      </c>
      <c r="Q305" s="10" t="s">
        <v>428</v>
      </c>
      <c r="R305" s="17">
        <v>2912</v>
      </c>
      <c r="S305" s="10" t="s">
        <v>428</v>
      </c>
    </row>
    <row r="306" spans="1:19" ht="15">
      <c r="A306" s="3" t="s">
        <v>219</v>
      </c>
      <c r="B306" s="3" t="s">
        <v>224</v>
      </c>
      <c r="C306" s="3"/>
      <c r="D306" s="17">
        <v>0</v>
      </c>
      <c r="E306" s="17">
        <v>8325.59</v>
      </c>
      <c r="F306" s="8" t="s">
        <v>428</v>
      </c>
      <c r="G306" s="17">
        <v>0</v>
      </c>
      <c r="H306" s="10" t="s">
        <v>428</v>
      </c>
      <c r="I306" s="10" t="s">
        <v>428</v>
      </c>
      <c r="J306" s="17">
        <v>0</v>
      </c>
      <c r="K306" s="17">
        <v>1692.220362</v>
      </c>
      <c r="L306" s="10" t="s">
        <v>428</v>
      </c>
      <c r="M306" s="17">
        <v>0</v>
      </c>
      <c r="N306" s="10" t="s">
        <v>428</v>
      </c>
      <c r="O306" s="10" t="s">
        <v>428</v>
      </c>
      <c r="P306" s="17">
        <f>('поселения Дт'!O217)/1000</f>
        <v>970.0380799999999</v>
      </c>
      <c r="Q306" s="10" t="s">
        <v>428</v>
      </c>
      <c r="R306" s="17">
        <v>3493</v>
      </c>
      <c r="S306" s="10" t="s">
        <v>428</v>
      </c>
    </row>
    <row r="307" spans="1:19" ht="15">
      <c r="A307" s="3" t="s">
        <v>219</v>
      </c>
      <c r="B307" s="3" t="s">
        <v>225</v>
      </c>
      <c r="C307" s="3"/>
      <c r="D307" s="17">
        <v>0</v>
      </c>
      <c r="E307" s="17">
        <v>4454.31242</v>
      </c>
      <c r="F307" s="8" t="s">
        <v>428</v>
      </c>
      <c r="G307" s="17">
        <v>0</v>
      </c>
      <c r="H307" s="10" t="s">
        <v>428</v>
      </c>
      <c r="I307" s="10" t="s">
        <v>428</v>
      </c>
      <c r="J307" s="17">
        <v>0</v>
      </c>
      <c r="K307" s="17">
        <v>886.3901040000001</v>
      </c>
      <c r="L307" s="10" t="s">
        <v>428</v>
      </c>
      <c r="M307" s="17">
        <v>0</v>
      </c>
      <c r="N307" s="10" t="s">
        <v>428</v>
      </c>
      <c r="O307" s="10" t="s">
        <v>428</v>
      </c>
      <c r="P307" s="17">
        <f>('поселения Дт'!O218)/1000</f>
        <v>556.9681400000001</v>
      </c>
      <c r="Q307" s="10" t="s">
        <v>428</v>
      </c>
      <c r="R307" s="17">
        <v>3105</v>
      </c>
      <c r="S307" s="10" t="s">
        <v>428</v>
      </c>
    </row>
    <row r="308" spans="1:19" ht="15">
      <c r="A308" s="3" t="s">
        <v>219</v>
      </c>
      <c r="B308" s="3" t="s">
        <v>226</v>
      </c>
      <c r="C308" s="3"/>
      <c r="D308" s="17">
        <v>0</v>
      </c>
      <c r="E308" s="17">
        <v>4446</v>
      </c>
      <c r="F308" s="8" t="s">
        <v>428</v>
      </c>
      <c r="G308" s="17">
        <v>0</v>
      </c>
      <c r="H308" s="10" t="s">
        <v>428</v>
      </c>
      <c r="I308" s="10" t="s">
        <v>428</v>
      </c>
      <c r="J308" s="17">
        <v>0</v>
      </c>
      <c r="K308" s="17">
        <v>1038.372813</v>
      </c>
      <c r="L308" s="10" t="s">
        <v>428</v>
      </c>
      <c r="M308" s="17">
        <v>0</v>
      </c>
      <c r="N308" s="10" t="s">
        <v>428</v>
      </c>
      <c r="O308" s="10" t="s">
        <v>428</v>
      </c>
      <c r="P308" s="17">
        <f>('поселения Дт'!O219)/1000</f>
        <v>633.68542</v>
      </c>
      <c r="Q308" s="10" t="s">
        <v>428</v>
      </c>
      <c r="R308" s="17">
        <v>2105</v>
      </c>
      <c r="S308" s="10" t="s">
        <v>428</v>
      </c>
    </row>
    <row r="309" spans="1:19" ht="15">
      <c r="A309" s="3" t="s">
        <v>219</v>
      </c>
      <c r="B309" s="3" t="s">
        <v>227</v>
      </c>
      <c r="C309" s="3"/>
      <c r="D309" s="17">
        <v>0</v>
      </c>
      <c r="E309" s="17">
        <v>3389.705</v>
      </c>
      <c r="F309" s="8" t="s">
        <v>428</v>
      </c>
      <c r="G309" s="17">
        <v>0</v>
      </c>
      <c r="H309" s="10" t="s">
        <v>428</v>
      </c>
      <c r="I309" s="10" t="s">
        <v>428</v>
      </c>
      <c r="J309" s="17">
        <v>0</v>
      </c>
      <c r="K309" s="17">
        <v>959.3666609999999</v>
      </c>
      <c r="L309" s="10" t="s">
        <v>428</v>
      </c>
      <c r="M309" s="17">
        <v>0</v>
      </c>
      <c r="N309" s="10" t="s">
        <v>428</v>
      </c>
      <c r="O309" s="10" t="s">
        <v>428</v>
      </c>
      <c r="P309" s="17">
        <f>('поселения Дт'!O220)/1000</f>
        <v>931.27274</v>
      </c>
      <c r="Q309" s="10" t="s">
        <v>428</v>
      </c>
      <c r="R309" s="17">
        <v>3105</v>
      </c>
      <c r="S309" s="10" t="s">
        <v>428</v>
      </c>
    </row>
    <row r="310" spans="1:19" ht="15">
      <c r="A310" s="3" t="s">
        <v>219</v>
      </c>
      <c r="B310" s="3" t="s">
        <v>228</v>
      </c>
      <c r="C310" s="3"/>
      <c r="D310" s="17">
        <v>0</v>
      </c>
      <c r="E310" s="17">
        <v>4398.1528499999995</v>
      </c>
      <c r="F310" s="8" t="s">
        <v>428</v>
      </c>
      <c r="G310" s="17">
        <v>0</v>
      </c>
      <c r="H310" s="10" t="s">
        <v>428</v>
      </c>
      <c r="I310" s="10" t="s">
        <v>428</v>
      </c>
      <c r="J310" s="17">
        <v>0</v>
      </c>
      <c r="K310" s="17">
        <v>4570.421631</v>
      </c>
      <c r="L310" s="10" t="s">
        <v>428</v>
      </c>
      <c r="M310" s="17">
        <v>0</v>
      </c>
      <c r="N310" s="10" t="s">
        <v>428</v>
      </c>
      <c r="O310" s="10" t="s">
        <v>428</v>
      </c>
      <c r="P310" s="17">
        <f>('поселения Дт'!O221)/1000</f>
        <v>23473.46469</v>
      </c>
      <c r="Q310" s="10" t="s">
        <v>428</v>
      </c>
      <c r="R310" s="17">
        <v>3105</v>
      </c>
      <c r="S310" s="10" t="s">
        <v>428</v>
      </c>
    </row>
    <row r="311" spans="1:19" ht="15">
      <c r="A311" s="3" t="s">
        <v>219</v>
      </c>
      <c r="B311" s="3" t="s">
        <v>229</v>
      </c>
      <c r="C311" s="3"/>
      <c r="D311" s="17">
        <v>0</v>
      </c>
      <c r="E311" s="17">
        <v>3965.352</v>
      </c>
      <c r="F311" s="8" t="s">
        <v>428</v>
      </c>
      <c r="G311" s="17">
        <v>0</v>
      </c>
      <c r="H311" s="10" t="s">
        <v>428</v>
      </c>
      <c r="I311" s="10" t="s">
        <v>428</v>
      </c>
      <c r="J311" s="17">
        <v>0</v>
      </c>
      <c r="K311" s="17">
        <v>1048.5378884999998</v>
      </c>
      <c r="L311" s="10" t="s">
        <v>428</v>
      </c>
      <c r="M311" s="17">
        <v>0</v>
      </c>
      <c r="N311" s="10" t="s">
        <v>428</v>
      </c>
      <c r="O311" s="10" t="s">
        <v>428</v>
      </c>
      <c r="P311" s="17">
        <f>('поселения Дт'!O222)/1000</f>
        <v>484.73058999999995</v>
      </c>
      <c r="Q311" s="10" t="s">
        <v>428</v>
      </c>
      <c r="R311" s="17">
        <v>2912</v>
      </c>
      <c r="S311" s="10" t="s">
        <v>428</v>
      </c>
    </row>
    <row r="312" spans="1:19" ht="15">
      <c r="A312" s="3" t="s">
        <v>219</v>
      </c>
      <c r="B312" s="3" t="s">
        <v>230</v>
      </c>
      <c r="C312" s="3"/>
      <c r="D312" s="17">
        <v>0</v>
      </c>
      <c r="E312" s="17">
        <v>4209.53711</v>
      </c>
      <c r="F312" s="8" t="s">
        <v>428</v>
      </c>
      <c r="G312" s="17">
        <v>0</v>
      </c>
      <c r="H312" s="10" t="s">
        <v>428</v>
      </c>
      <c r="I312" s="10" t="s">
        <v>428</v>
      </c>
      <c r="J312" s="17">
        <v>0</v>
      </c>
      <c r="K312" s="17">
        <v>890.7405255</v>
      </c>
      <c r="L312" s="10" t="s">
        <v>428</v>
      </c>
      <c r="M312" s="17">
        <v>0</v>
      </c>
      <c r="N312" s="10" t="s">
        <v>428</v>
      </c>
      <c r="O312" s="10" t="s">
        <v>428</v>
      </c>
      <c r="P312" s="17">
        <f>('поселения Дт'!O223)/1000</f>
        <v>570.23306</v>
      </c>
      <c r="Q312" s="10" t="s">
        <v>428</v>
      </c>
      <c r="R312" s="17">
        <v>2717</v>
      </c>
      <c r="S312" s="10" t="s">
        <v>428</v>
      </c>
    </row>
    <row r="313" spans="1:19" ht="15">
      <c r="A313" s="3" t="s">
        <v>219</v>
      </c>
      <c r="B313" s="3" t="s">
        <v>231</v>
      </c>
      <c r="C313" s="3"/>
      <c r="D313" s="17">
        <v>0</v>
      </c>
      <c r="E313" s="17">
        <v>5389.79</v>
      </c>
      <c r="F313" s="8" t="s">
        <v>428</v>
      </c>
      <c r="G313" s="17">
        <v>0</v>
      </c>
      <c r="H313" s="10" t="s">
        <v>428</v>
      </c>
      <c r="I313" s="10" t="s">
        <v>428</v>
      </c>
      <c r="J313" s="17">
        <v>0</v>
      </c>
      <c r="K313" s="17">
        <v>1056.4013714999999</v>
      </c>
      <c r="L313" s="10" t="s">
        <v>428</v>
      </c>
      <c r="M313" s="17">
        <v>0</v>
      </c>
      <c r="N313" s="10" t="s">
        <v>428</v>
      </c>
      <c r="O313" s="10" t="s">
        <v>428</v>
      </c>
      <c r="P313" s="17">
        <f>('поселения Дт'!O224)/1000</f>
        <v>849.26481</v>
      </c>
      <c r="Q313" s="10" t="s">
        <v>428</v>
      </c>
      <c r="R313" s="17">
        <v>2717</v>
      </c>
      <c r="S313" s="10" t="s">
        <v>428</v>
      </c>
    </row>
    <row r="314" spans="1:19" ht="15">
      <c r="A314" s="3" t="s">
        <v>232</v>
      </c>
      <c r="B314" s="3" t="s">
        <v>232</v>
      </c>
      <c r="C314" s="3"/>
      <c r="D314" s="17" t="s">
        <v>432</v>
      </c>
      <c r="E314" s="17" t="s">
        <v>432</v>
      </c>
      <c r="F314" s="9" t="s">
        <v>432</v>
      </c>
      <c r="G314" s="17" t="s">
        <v>432</v>
      </c>
      <c r="H314" s="4" t="s">
        <v>432</v>
      </c>
      <c r="I314" s="4" t="s">
        <v>432</v>
      </c>
      <c r="J314" s="17" t="s">
        <v>432</v>
      </c>
      <c r="K314" s="17" t="s">
        <v>432</v>
      </c>
      <c r="L314" s="4" t="s">
        <v>432</v>
      </c>
      <c r="M314" s="17" t="s">
        <v>432</v>
      </c>
      <c r="N314" s="4" t="s">
        <v>432</v>
      </c>
      <c r="O314" s="4" t="s">
        <v>432</v>
      </c>
      <c r="P314" s="17">
        <v>0</v>
      </c>
      <c r="Q314" s="10" t="s">
        <v>432</v>
      </c>
      <c r="R314" s="17" t="s">
        <v>432</v>
      </c>
      <c r="S314" s="10" t="s">
        <v>432</v>
      </c>
    </row>
    <row r="315" spans="1:19" ht="15">
      <c r="A315" s="3" t="s">
        <v>232</v>
      </c>
      <c r="B315" s="3" t="s">
        <v>16</v>
      </c>
      <c r="C315" s="3"/>
      <c r="D315" s="17">
        <v>93300</v>
      </c>
      <c r="E315" s="17">
        <v>273512.6196199999</v>
      </c>
      <c r="F315" s="8" t="s">
        <v>428</v>
      </c>
      <c r="G315" s="17">
        <v>95000</v>
      </c>
      <c r="H315" s="10" t="s">
        <v>428</v>
      </c>
      <c r="I315" s="10" t="s">
        <v>428</v>
      </c>
      <c r="J315" s="17">
        <v>3363.4411099999998</v>
      </c>
      <c r="K315" s="17">
        <v>100773.0562035</v>
      </c>
      <c r="L315" s="10" t="s">
        <v>428</v>
      </c>
      <c r="M315" s="17">
        <v>6500</v>
      </c>
      <c r="N315" s="10" t="s">
        <v>428</v>
      </c>
      <c r="O315" s="10" t="s">
        <v>428</v>
      </c>
      <c r="P315" s="17">
        <f>'МР Дт'!N34</f>
        <v>43044.08871427591</v>
      </c>
      <c r="Q315" s="10" t="s">
        <v>428</v>
      </c>
      <c r="R315" s="17">
        <v>75251</v>
      </c>
      <c r="S315" s="10" t="s">
        <v>428</v>
      </c>
    </row>
    <row r="316" spans="1:19" ht="15">
      <c r="A316" s="3" t="s">
        <v>232</v>
      </c>
      <c r="B316" s="3" t="s">
        <v>429</v>
      </c>
      <c r="C316" s="3"/>
      <c r="D316" s="17" t="s">
        <v>432</v>
      </c>
      <c r="E316" s="17" t="s">
        <v>432</v>
      </c>
      <c r="F316" s="9" t="s">
        <v>432</v>
      </c>
      <c r="G316" s="17" t="s">
        <v>432</v>
      </c>
      <c r="H316" s="4" t="s">
        <v>432</v>
      </c>
      <c r="I316" s="4" t="s">
        <v>432</v>
      </c>
      <c r="J316" s="17" t="s">
        <v>432</v>
      </c>
      <c r="K316" s="17" t="s">
        <v>432</v>
      </c>
      <c r="L316" s="4" t="s">
        <v>432</v>
      </c>
      <c r="M316" s="17" t="s">
        <v>432</v>
      </c>
      <c r="N316" s="4" t="s">
        <v>432</v>
      </c>
      <c r="O316" s="4" t="s">
        <v>432</v>
      </c>
      <c r="P316" s="17">
        <v>0</v>
      </c>
      <c r="Q316" s="10" t="s">
        <v>432</v>
      </c>
      <c r="R316" s="17" t="s">
        <v>432</v>
      </c>
      <c r="S316" s="10" t="s">
        <v>432</v>
      </c>
    </row>
    <row r="317" spans="1:19" ht="15">
      <c r="A317" s="3" t="s">
        <v>232</v>
      </c>
      <c r="B317" s="3" t="s">
        <v>430</v>
      </c>
      <c r="C317" s="3"/>
      <c r="D317" s="17" t="s">
        <v>432</v>
      </c>
      <c r="E317" s="17" t="s">
        <v>432</v>
      </c>
      <c r="F317" s="9" t="s">
        <v>432</v>
      </c>
      <c r="G317" s="17" t="s">
        <v>432</v>
      </c>
      <c r="H317" s="4" t="s">
        <v>432</v>
      </c>
      <c r="I317" s="4" t="s">
        <v>432</v>
      </c>
      <c r="J317" s="17" t="s">
        <v>432</v>
      </c>
      <c r="K317" s="17" t="s">
        <v>432</v>
      </c>
      <c r="L317" s="4" t="s">
        <v>432</v>
      </c>
      <c r="M317" s="17" t="s">
        <v>432</v>
      </c>
      <c r="N317" s="4" t="s">
        <v>432</v>
      </c>
      <c r="O317" s="4" t="s">
        <v>432</v>
      </c>
      <c r="P317" s="17">
        <v>0</v>
      </c>
      <c r="Q317" s="10" t="s">
        <v>432</v>
      </c>
      <c r="R317" s="17" t="s">
        <v>432</v>
      </c>
      <c r="S317" s="10" t="s">
        <v>432</v>
      </c>
    </row>
    <row r="318" spans="1:19" ht="15">
      <c r="A318" s="3" t="s">
        <v>232</v>
      </c>
      <c r="B318" s="3" t="s">
        <v>233</v>
      </c>
      <c r="C318" s="3"/>
      <c r="D318" s="17">
        <v>28014.35</v>
      </c>
      <c r="E318" s="17">
        <v>45325.61538</v>
      </c>
      <c r="F318" s="8" t="s">
        <v>428</v>
      </c>
      <c r="G318" s="17">
        <v>28514.4</v>
      </c>
      <c r="H318" s="10" t="s">
        <v>428</v>
      </c>
      <c r="I318" s="10" t="s">
        <v>428</v>
      </c>
      <c r="J318" s="17">
        <v>162.49336</v>
      </c>
      <c r="K318" s="17">
        <v>9616.8778215</v>
      </c>
      <c r="L318" s="10" t="s">
        <v>428</v>
      </c>
      <c r="M318" s="17">
        <v>352</v>
      </c>
      <c r="N318" s="10" t="s">
        <v>428</v>
      </c>
      <c r="O318" s="10" t="s">
        <v>428</v>
      </c>
      <c r="P318" s="17">
        <f>('поселения Дт'!O226)/1000</f>
        <v>5968.868810000001</v>
      </c>
      <c r="Q318" s="10" t="s">
        <v>428</v>
      </c>
      <c r="R318" s="17">
        <v>11594</v>
      </c>
      <c r="S318" s="10" t="s">
        <v>428</v>
      </c>
    </row>
    <row r="319" spans="1:19" ht="15">
      <c r="A319" s="3" t="s">
        <v>232</v>
      </c>
      <c r="B319" s="3" t="s">
        <v>234</v>
      </c>
      <c r="C319" s="3"/>
      <c r="D319" s="17">
        <v>1500</v>
      </c>
      <c r="E319" s="17">
        <v>20869.73077</v>
      </c>
      <c r="F319" s="8" t="s">
        <v>428</v>
      </c>
      <c r="G319" s="17">
        <v>1500</v>
      </c>
      <c r="H319" s="10" t="s">
        <v>428</v>
      </c>
      <c r="I319" s="10" t="s">
        <v>428</v>
      </c>
      <c r="J319" s="17">
        <v>23.20313</v>
      </c>
      <c r="K319" s="17">
        <v>5319.3305475</v>
      </c>
      <c r="L319" s="10" t="s">
        <v>428</v>
      </c>
      <c r="M319" s="17">
        <v>100</v>
      </c>
      <c r="N319" s="10" t="s">
        <v>428</v>
      </c>
      <c r="O319" s="10" t="s">
        <v>428</v>
      </c>
      <c r="P319" s="17">
        <f>('поселения Дт'!O227)/1000</f>
        <v>3217.95871</v>
      </c>
      <c r="Q319" s="10" t="s">
        <v>428</v>
      </c>
      <c r="R319" s="17">
        <v>6242</v>
      </c>
      <c r="S319" s="10" t="s">
        <v>428</v>
      </c>
    </row>
    <row r="320" spans="1:19" ht="15">
      <c r="A320" s="3" t="s">
        <v>232</v>
      </c>
      <c r="B320" s="3" t="s">
        <v>431</v>
      </c>
      <c r="C320" s="3"/>
      <c r="D320" s="17" t="s">
        <v>432</v>
      </c>
      <c r="E320" s="17" t="s">
        <v>432</v>
      </c>
      <c r="F320" s="9" t="s">
        <v>432</v>
      </c>
      <c r="G320" s="17" t="s">
        <v>432</v>
      </c>
      <c r="H320" s="4" t="s">
        <v>432</v>
      </c>
      <c r="I320" s="4" t="s">
        <v>432</v>
      </c>
      <c r="J320" s="17" t="s">
        <v>432</v>
      </c>
      <c r="K320" s="17" t="s">
        <v>432</v>
      </c>
      <c r="L320" s="4" t="s">
        <v>432</v>
      </c>
      <c r="M320" s="17" t="s">
        <v>432</v>
      </c>
      <c r="N320" s="4" t="s">
        <v>432</v>
      </c>
      <c r="O320" s="4" t="s">
        <v>432</v>
      </c>
      <c r="P320" s="17">
        <v>0</v>
      </c>
      <c r="Q320" s="10" t="s">
        <v>432</v>
      </c>
      <c r="R320" s="17" t="s">
        <v>432</v>
      </c>
      <c r="S320" s="10" t="s">
        <v>432</v>
      </c>
    </row>
    <row r="321" spans="1:19" ht="15">
      <c r="A321" s="3" t="s">
        <v>232</v>
      </c>
      <c r="B321" s="3" t="s">
        <v>235</v>
      </c>
      <c r="C321" s="3"/>
      <c r="D321" s="17">
        <v>0</v>
      </c>
      <c r="E321" s="17">
        <v>964.4230799999999</v>
      </c>
      <c r="F321" s="8" t="s">
        <v>428</v>
      </c>
      <c r="G321" s="17">
        <v>0</v>
      </c>
      <c r="H321" s="10" t="s">
        <v>428</v>
      </c>
      <c r="I321" s="10" t="s">
        <v>428</v>
      </c>
      <c r="J321" s="17">
        <v>0</v>
      </c>
      <c r="K321" s="17">
        <v>1719.3160065000002</v>
      </c>
      <c r="L321" s="10" t="s">
        <v>428</v>
      </c>
      <c r="M321" s="17">
        <v>0</v>
      </c>
      <c r="N321" s="10" t="s">
        <v>428</v>
      </c>
      <c r="O321" s="10" t="s">
        <v>428</v>
      </c>
      <c r="P321" s="17">
        <f>('поселения Дт'!O228)/1000</f>
        <v>462.65671000000003</v>
      </c>
      <c r="Q321" s="10" t="s">
        <v>428</v>
      </c>
      <c r="R321" s="17">
        <v>3882</v>
      </c>
      <c r="S321" s="10" t="s">
        <v>428</v>
      </c>
    </row>
    <row r="322" spans="1:19" ht="15">
      <c r="A322" s="3" t="s">
        <v>232</v>
      </c>
      <c r="B322" s="3" t="s">
        <v>236</v>
      </c>
      <c r="C322" s="3"/>
      <c r="D322" s="17">
        <v>0</v>
      </c>
      <c r="E322" s="17">
        <v>2004.7692299999999</v>
      </c>
      <c r="F322" s="8" t="s">
        <v>428</v>
      </c>
      <c r="G322" s="17">
        <v>0</v>
      </c>
      <c r="H322" s="10" t="s">
        <v>428</v>
      </c>
      <c r="I322" s="10" t="s">
        <v>428</v>
      </c>
      <c r="J322" s="17">
        <v>0</v>
      </c>
      <c r="K322" s="17">
        <v>2474.6934315</v>
      </c>
      <c r="L322" s="10" t="s">
        <v>428</v>
      </c>
      <c r="M322" s="17">
        <v>0</v>
      </c>
      <c r="N322" s="10" t="s">
        <v>428</v>
      </c>
      <c r="O322" s="10" t="s">
        <v>428</v>
      </c>
      <c r="P322" s="17">
        <f>('поселения Дт'!O229)/1000</f>
        <v>1254.60621</v>
      </c>
      <c r="Q322" s="10" t="s">
        <v>428</v>
      </c>
      <c r="R322" s="17">
        <v>3105</v>
      </c>
      <c r="S322" s="10" t="s">
        <v>428</v>
      </c>
    </row>
    <row r="323" spans="1:19" ht="15">
      <c r="A323" s="3" t="s">
        <v>232</v>
      </c>
      <c r="B323" s="3" t="s">
        <v>237</v>
      </c>
      <c r="C323" s="3"/>
      <c r="D323" s="17">
        <v>0</v>
      </c>
      <c r="E323" s="17">
        <v>1048.076925</v>
      </c>
      <c r="F323" s="8" t="s">
        <v>428</v>
      </c>
      <c r="G323" s="17">
        <v>0</v>
      </c>
      <c r="H323" s="10" t="s">
        <v>428</v>
      </c>
      <c r="I323" s="10" t="s">
        <v>428</v>
      </c>
      <c r="J323" s="17">
        <v>0</v>
      </c>
      <c r="K323" s="17">
        <v>2630.9062259999996</v>
      </c>
      <c r="L323" s="10" t="s">
        <v>428</v>
      </c>
      <c r="M323" s="17">
        <v>0</v>
      </c>
      <c r="N323" s="10" t="s">
        <v>428</v>
      </c>
      <c r="O323" s="10" t="s">
        <v>428</v>
      </c>
      <c r="P323" s="17">
        <f>('поселения Дт'!O230)/1000</f>
        <v>1349.83084</v>
      </c>
      <c r="Q323" s="10" t="s">
        <v>428</v>
      </c>
      <c r="R323" s="17">
        <v>3105</v>
      </c>
      <c r="S323" s="10" t="s">
        <v>428</v>
      </c>
    </row>
    <row r="324" spans="1:19" ht="15">
      <c r="A324" s="3" t="s">
        <v>232</v>
      </c>
      <c r="B324" s="3" t="s">
        <v>238</v>
      </c>
      <c r="C324" s="3"/>
      <c r="D324" s="17">
        <v>0</v>
      </c>
      <c r="E324" s="17">
        <v>615.96154</v>
      </c>
      <c r="F324" s="8" t="s">
        <v>428</v>
      </c>
      <c r="G324" s="17">
        <v>0</v>
      </c>
      <c r="H324" s="10" t="s">
        <v>428</v>
      </c>
      <c r="I324" s="10" t="s">
        <v>428</v>
      </c>
      <c r="J324" s="17">
        <v>0</v>
      </c>
      <c r="K324" s="17">
        <v>994.6330589999999</v>
      </c>
      <c r="L324" s="10" t="s">
        <v>428</v>
      </c>
      <c r="M324" s="17">
        <v>0</v>
      </c>
      <c r="N324" s="10" t="s">
        <v>428</v>
      </c>
      <c r="O324" s="10" t="s">
        <v>428</v>
      </c>
      <c r="P324" s="17">
        <f>('поселения Дт'!O231)/1000</f>
        <v>185.97306</v>
      </c>
      <c r="Q324" s="10" t="s">
        <v>428</v>
      </c>
      <c r="R324" s="17">
        <v>2912</v>
      </c>
      <c r="S324" s="10" t="s">
        <v>428</v>
      </c>
    </row>
    <row r="325" spans="1:19" ht="15">
      <c r="A325" s="3" t="s">
        <v>232</v>
      </c>
      <c r="B325" s="3" t="s">
        <v>239</v>
      </c>
      <c r="C325" s="3"/>
      <c r="D325" s="17">
        <v>0</v>
      </c>
      <c r="E325" s="17">
        <v>4291.37692</v>
      </c>
      <c r="F325" s="8" t="s">
        <v>428</v>
      </c>
      <c r="G325" s="17">
        <v>0</v>
      </c>
      <c r="H325" s="10" t="s">
        <v>428</v>
      </c>
      <c r="I325" s="10" t="s">
        <v>428</v>
      </c>
      <c r="J325" s="17">
        <v>0</v>
      </c>
      <c r="K325" s="17">
        <v>2827.1800335</v>
      </c>
      <c r="L325" s="10" t="s">
        <v>428</v>
      </c>
      <c r="M325" s="17">
        <v>0</v>
      </c>
      <c r="N325" s="10" t="s">
        <v>428</v>
      </c>
      <c r="O325" s="10" t="s">
        <v>428</v>
      </c>
      <c r="P325" s="17">
        <f>('поселения Дт'!O232)/1000</f>
        <v>1258.6568900000002</v>
      </c>
      <c r="Q325" s="10" t="s">
        <v>428</v>
      </c>
      <c r="R325" s="17">
        <v>4075</v>
      </c>
      <c r="S325" s="10" t="s">
        <v>428</v>
      </c>
    </row>
    <row r="326" spans="1:19" ht="15">
      <c r="A326" s="3" t="s">
        <v>232</v>
      </c>
      <c r="B326" s="3" t="s">
        <v>240</v>
      </c>
      <c r="C326" s="3"/>
      <c r="D326" s="17">
        <v>0</v>
      </c>
      <c r="E326" s="17">
        <v>1283.153845</v>
      </c>
      <c r="F326" s="8" t="s">
        <v>428</v>
      </c>
      <c r="G326" s="17">
        <v>0</v>
      </c>
      <c r="H326" s="10" t="s">
        <v>428</v>
      </c>
      <c r="I326" s="10" t="s">
        <v>428</v>
      </c>
      <c r="J326" s="17">
        <v>0</v>
      </c>
      <c r="K326" s="17">
        <v>2623.003563</v>
      </c>
      <c r="L326" s="10" t="s">
        <v>428</v>
      </c>
      <c r="M326" s="17">
        <v>0</v>
      </c>
      <c r="N326" s="10" t="s">
        <v>428</v>
      </c>
      <c r="O326" s="10" t="s">
        <v>428</v>
      </c>
      <c r="P326" s="17">
        <f>('поселения Дт'!O233)/1000</f>
        <v>1274.83042</v>
      </c>
      <c r="Q326" s="10" t="s">
        <v>428</v>
      </c>
      <c r="R326" s="17">
        <v>3105</v>
      </c>
      <c r="S326" s="10" t="s">
        <v>428</v>
      </c>
    </row>
    <row r="327" spans="1:19" ht="15">
      <c r="A327" s="3" t="s">
        <v>232</v>
      </c>
      <c r="B327" s="3" t="s">
        <v>241</v>
      </c>
      <c r="C327" s="3"/>
      <c r="D327" s="17">
        <v>0</v>
      </c>
      <c r="E327" s="17">
        <v>2007</v>
      </c>
      <c r="F327" s="8" t="s">
        <v>428</v>
      </c>
      <c r="G327" s="17">
        <v>0</v>
      </c>
      <c r="H327" s="10" t="s">
        <v>428</v>
      </c>
      <c r="I327" s="10" t="s">
        <v>428</v>
      </c>
      <c r="J327" s="17">
        <v>0</v>
      </c>
      <c r="K327" s="17">
        <v>2188.637976</v>
      </c>
      <c r="L327" s="10" t="s">
        <v>428</v>
      </c>
      <c r="M327" s="17">
        <v>0</v>
      </c>
      <c r="N327" s="10" t="s">
        <v>428</v>
      </c>
      <c r="O327" s="10" t="s">
        <v>428</v>
      </c>
      <c r="P327" s="17">
        <f>('поселения Дт'!O234)/1000</f>
        <v>130.59984</v>
      </c>
      <c r="Q327" s="10" t="s">
        <v>428</v>
      </c>
      <c r="R327" s="17">
        <v>2912</v>
      </c>
      <c r="S327" s="10" t="s">
        <v>428</v>
      </c>
    </row>
    <row r="328" spans="1:19" ht="15">
      <c r="A328" s="3" t="s">
        <v>232</v>
      </c>
      <c r="B328" s="3" t="s">
        <v>242</v>
      </c>
      <c r="C328" s="3"/>
      <c r="D328" s="17">
        <v>0</v>
      </c>
      <c r="E328" s="17">
        <v>778.36154</v>
      </c>
      <c r="F328" s="8" t="s">
        <v>428</v>
      </c>
      <c r="G328" s="17">
        <v>0</v>
      </c>
      <c r="H328" s="10" t="s">
        <v>428</v>
      </c>
      <c r="I328" s="10" t="s">
        <v>428</v>
      </c>
      <c r="J328" s="17">
        <v>0</v>
      </c>
      <c r="K328" s="17">
        <v>1122.382668</v>
      </c>
      <c r="L328" s="10" t="s">
        <v>428</v>
      </c>
      <c r="M328" s="17">
        <v>0</v>
      </c>
      <c r="N328" s="10" t="s">
        <v>428</v>
      </c>
      <c r="O328" s="10" t="s">
        <v>428</v>
      </c>
      <c r="P328" s="17">
        <f>('поселения Дт'!O235)/1000</f>
        <v>267.18612</v>
      </c>
      <c r="Q328" s="10" t="s">
        <v>428</v>
      </c>
      <c r="R328" s="17">
        <v>2912</v>
      </c>
      <c r="S328" s="10" t="s">
        <v>428</v>
      </c>
    </row>
    <row r="329" spans="1:19" ht="15">
      <c r="A329" s="3" t="s">
        <v>232</v>
      </c>
      <c r="B329" s="3" t="s">
        <v>243</v>
      </c>
      <c r="C329" s="3"/>
      <c r="D329" s="17">
        <v>0</v>
      </c>
      <c r="E329" s="17">
        <v>3833.16154</v>
      </c>
      <c r="F329" s="8" t="s">
        <v>428</v>
      </c>
      <c r="G329" s="17">
        <v>0</v>
      </c>
      <c r="H329" s="10" t="s">
        <v>428</v>
      </c>
      <c r="I329" s="10" t="s">
        <v>428</v>
      </c>
      <c r="J329" s="17">
        <v>0</v>
      </c>
      <c r="K329" s="17">
        <v>2293.7093159999995</v>
      </c>
      <c r="L329" s="10" t="s">
        <v>428</v>
      </c>
      <c r="M329" s="17">
        <v>0</v>
      </c>
      <c r="N329" s="10" t="s">
        <v>428</v>
      </c>
      <c r="O329" s="10" t="s">
        <v>428</v>
      </c>
      <c r="P329" s="17">
        <f>('поселения Дт'!O236)/1000</f>
        <v>759.23113</v>
      </c>
      <c r="Q329" s="10" t="s">
        <v>428</v>
      </c>
      <c r="R329" s="17">
        <v>3882</v>
      </c>
      <c r="S329" s="10" t="s">
        <v>428</v>
      </c>
    </row>
    <row r="330" spans="1:19" ht="15">
      <c r="A330" s="3" t="s">
        <v>232</v>
      </c>
      <c r="B330" s="3" t="s">
        <v>244</v>
      </c>
      <c r="C330" s="3"/>
      <c r="D330" s="17">
        <v>0</v>
      </c>
      <c r="E330" s="17">
        <v>2829.30769</v>
      </c>
      <c r="F330" s="8" t="s">
        <v>428</v>
      </c>
      <c r="G330" s="17">
        <v>0</v>
      </c>
      <c r="H330" s="10" t="s">
        <v>428</v>
      </c>
      <c r="I330" s="10" t="s">
        <v>428</v>
      </c>
      <c r="J330" s="17">
        <v>0</v>
      </c>
      <c r="K330" s="17">
        <v>2318.131329</v>
      </c>
      <c r="L330" s="10" t="s">
        <v>428</v>
      </c>
      <c r="M330" s="17">
        <v>0</v>
      </c>
      <c r="N330" s="10" t="s">
        <v>428</v>
      </c>
      <c r="O330" s="10" t="s">
        <v>428</v>
      </c>
      <c r="P330" s="17">
        <f>('поселения Дт'!O237)/1000</f>
        <v>490.20885999999996</v>
      </c>
      <c r="Q330" s="10" t="s">
        <v>428</v>
      </c>
      <c r="R330" s="17">
        <v>3493</v>
      </c>
      <c r="S330" s="10" t="s">
        <v>428</v>
      </c>
    </row>
    <row r="331" spans="1:19" ht="15">
      <c r="A331" s="3" t="s">
        <v>232</v>
      </c>
      <c r="B331" s="3" t="s">
        <v>245</v>
      </c>
      <c r="C331" s="3"/>
      <c r="D331" s="17">
        <v>0</v>
      </c>
      <c r="E331" s="17">
        <v>2775.2846099999997</v>
      </c>
      <c r="F331" s="8" t="s">
        <v>428</v>
      </c>
      <c r="G331" s="17">
        <v>0</v>
      </c>
      <c r="H331" s="10" t="s">
        <v>428</v>
      </c>
      <c r="I331" s="10" t="s">
        <v>428</v>
      </c>
      <c r="J331" s="17">
        <v>0</v>
      </c>
      <c r="K331" s="17">
        <v>2414.6203769999997</v>
      </c>
      <c r="L331" s="10" t="s">
        <v>428</v>
      </c>
      <c r="M331" s="17">
        <v>0</v>
      </c>
      <c r="N331" s="10" t="s">
        <v>428</v>
      </c>
      <c r="O331" s="10" t="s">
        <v>428</v>
      </c>
      <c r="P331" s="17">
        <f>('поселения Дт'!O238)/1000</f>
        <v>1313.92918</v>
      </c>
      <c r="Q331" s="10" t="s">
        <v>428</v>
      </c>
      <c r="R331" s="17">
        <v>3493</v>
      </c>
      <c r="S331" s="10" t="s">
        <v>428</v>
      </c>
    </row>
    <row r="332" spans="1:19" ht="15">
      <c r="A332" s="3" t="s">
        <v>232</v>
      </c>
      <c r="B332" s="3" t="s">
        <v>246</v>
      </c>
      <c r="C332" s="3"/>
      <c r="D332" s="17">
        <v>0</v>
      </c>
      <c r="E332" s="17">
        <v>4832.30769</v>
      </c>
      <c r="F332" s="8" t="s">
        <v>428</v>
      </c>
      <c r="G332" s="17">
        <v>0</v>
      </c>
      <c r="H332" s="10" t="s">
        <v>428</v>
      </c>
      <c r="I332" s="10" t="s">
        <v>428</v>
      </c>
      <c r="J332" s="17">
        <v>0</v>
      </c>
      <c r="K332" s="17">
        <v>3332.924031</v>
      </c>
      <c r="L332" s="10" t="s">
        <v>428</v>
      </c>
      <c r="M332" s="17">
        <v>0</v>
      </c>
      <c r="N332" s="10" t="s">
        <v>428</v>
      </c>
      <c r="O332" s="10" t="s">
        <v>428</v>
      </c>
      <c r="P332" s="17">
        <f>('поселения Дт'!O239)/1000</f>
        <v>2201.34354</v>
      </c>
      <c r="Q332" s="10" t="s">
        <v>428</v>
      </c>
      <c r="R332" s="17">
        <v>4372</v>
      </c>
      <c r="S332" s="10" t="s">
        <v>428</v>
      </c>
    </row>
    <row r="333" spans="1:19" ht="15">
      <c r="A333" s="3" t="s">
        <v>247</v>
      </c>
      <c r="B333" s="3" t="s">
        <v>247</v>
      </c>
      <c r="C333" s="3"/>
      <c r="D333" s="17" t="s">
        <v>432</v>
      </c>
      <c r="E333" s="17" t="s">
        <v>432</v>
      </c>
      <c r="F333" s="9" t="s">
        <v>432</v>
      </c>
      <c r="G333" s="17" t="s">
        <v>432</v>
      </c>
      <c r="H333" s="4" t="s">
        <v>432</v>
      </c>
      <c r="I333" s="4" t="s">
        <v>432</v>
      </c>
      <c r="J333" s="17" t="s">
        <v>432</v>
      </c>
      <c r="K333" s="17" t="s">
        <v>432</v>
      </c>
      <c r="L333" s="4" t="s">
        <v>432</v>
      </c>
      <c r="M333" s="17" t="s">
        <v>432</v>
      </c>
      <c r="N333" s="4" t="s">
        <v>432</v>
      </c>
      <c r="O333" s="4" t="s">
        <v>432</v>
      </c>
      <c r="P333" s="17">
        <v>0</v>
      </c>
      <c r="Q333" s="10" t="s">
        <v>432</v>
      </c>
      <c r="R333" s="17" t="s">
        <v>432</v>
      </c>
      <c r="S333" s="10" t="s">
        <v>432</v>
      </c>
    </row>
    <row r="334" spans="1:19" ht="15">
      <c r="A334" s="3" t="s">
        <v>247</v>
      </c>
      <c r="B334" s="3" t="s">
        <v>16</v>
      </c>
      <c r="C334" s="3"/>
      <c r="D334" s="17">
        <v>20000</v>
      </c>
      <c r="E334" s="17">
        <v>271143.3687400001</v>
      </c>
      <c r="F334" s="8" t="s">
        <v>428</v>
      </c>
      <c r="G334" s="17">
        <v>100000</v>
      </c>
      <c r="H334" s="10" t="s">
        <v>428</v>
      </c>
      <c r="I334" s="10" t="s">
        <v>428</v>
      </c>
      <c r="J334" s="17">
        <v>1465.6027199999999</v>
      </c>
      <c r="K334" s="17">
        <v>91502.76068399998</v>
      </c>
      <c r="L334" s="10" t="s">
        <v>428</v>
      </c>
      <c r="M334" s="17">
        <v>5000</v>
      </c>
      <c r="N334" s="10" t="s">
        <v>428</v>
      </c>
      <c r="O334" s="10" t="s">
        <v>428</v>
      </c>
      <c r="P334" s="17">
        <f>'МР Дт'!N35</f>
        <v>82245.56974139344</v>
      </c>
      <c r="Q334" s="10" t="s">
        <v>428</v>
      </c>
      <c r="R334" s="17">
        <v>91376</v>
      </c>
      <c r="S334" s="10" t="s">
        <v>428</v>
      </c>
    </row>
    <row r="335" spans="1:19" ht="15">
      <c r="A335" s="3" t="s">
        <v>247</v>
      </c>
      <c r="B335" s="3" t="s">
        <v>429</v>
      </c>
      <c r="C335" s="3"/>
      <c r="D335" s="17" t="s">
        <v>432</v>
      </c>
      <c r="E335" s="17" t="s">
        <v>432</v>
      </c>
      <c r="F335" s="9" t="s">
        <v>432</v>
      </c>
      <c r="G335" s="17" t="s">
        <v>432</v>
      </c>
      <c r="H335" s="4" t="s">
        <v>432</v>
      </c>
      <c r="I335" s="4" t="s">
        <v>432</v>
      </c>
      <c r="J335" s="17" t="s">
        <v>432</v>
      </c>
      <c r="K335" s="17" t="s">
        <v>432</v>
      </c>
      <c r="L335" s="4" t="s">
        <v>432</v>
      </c>
      <c r="M335" s="17" t="s">
        <v>432</v>
      </c>
      <c r="N335" s="4" t="s">
        <v>432</v>
      </c>
      <c r="O335" s="4" t="s">
        <v>432</v>
      </c>
      <c r="P335" s="17">
        <v>0</v>
      </c>
      <c r="Q335" s="10" t="s">
        <v>432</v>
      </c>
      <c r="R335" s="17" t="s">
        <v>432</v>
      </c>
      <c r="S335" s="10" t="s">
        <v>432</v>
      </c>
    </row>
    <row r="336" spans="1:19" ht="15">
      <c r="A336" s="3" t="s">
        <v>247</v>
      </c>
      <c r="B336" s="3" t="s">
        <v>430</v>
      </c>
      <c r="C336" s="3"/>
      <c r="D336" s="17" t="s">
        <v>432</v>
      </c>
      <c r="E336" s="17" t="s">
        <v>432</v>
      </c>
      <c r="F336" s="9" t="s">
        <v>432</v>
      </c>
      <c r="G336" s="17" t="s">
        <v>432</v>
      </c>
      <c r="H336" s="4" t="s">
        <v>432</v>
      </c>
      <c r="I336" s="4" t="s">
        <v>432</v>
      </c>
      <c r="J336" s="17" t="s">
        <v>432</v>
      </c>
      <c r="K336" s="17" t="s">
        <v>432</v>
      </c>
      <c r="L336" s="4" t="s">
        <v>432</v>
      </c>
      <c r="M336" s="17" t="s">
        <v>432</v>
      </c>
      <c r="N336" s="4" t="s">
        <v>432</v>
      </c>
      <c r="O336" s="4" t="s">
        <v>432</v>
      </c>
      <c r="P336" s="17">
        <v>0</v>
      </c>
      <c r="Q336" s="10" t="s">
        <v>432</v>
      </c>
      <c r="R336" s="17" t="s">
        <v>432</v>
      </c>
      <c r="S336" s="10" t="s">
        <v>432</v>
      </c>
    </row>
    <row r="337" spans="1:19" ht="15">
      <c r="A337" s="3" t="s">
        <v>247</v>
      </c>
      <c r="B337" s="3" t="s">
        <v>248</v>
      </c>
      <c r="C337" s="3"/>
      <c r="D337" s="17">
        <v>31815</v>
      </c>
      <c r="E337" s="17">
        <v>113861.12659999999</v>
      </c>
      <c r="F337" s="8" t="s">
        <v>428</v>
      </c>
      <c r="G337" s="17">
        <v>65000</v>
      </c>
      <c r="H337" s="10" t="s">
        <v>428</v>
      </c>
      <c r="I337" s="10" t="s">
        <v>428</v>
      </c>
      <c r="J337" s="17">
        <v>1220</v>
      </c>
      <c r="K337" s="17">
        <v>16630.993881000002</v>
      </c>
      <c r="L337" s="10" t="s">
        <v>428</v>
      </c>
      <c r="M337" s="17">
        <v>1600</v>
      </c>
      <c r="N337" s="10" t="s">
        <v>428</v>
      </c>
      <c r="O337" s="10" t="s">
        <v>428</v>
      </c>
      <c r="P337" s="17">
        <f>('поселения Дт'!O241)/1000</f>
        <v>19764.265939999997</v>
      </c>
      <c r="Q337" s="10" t="s">
        <v>428</v>
      </c>
      <c r="R337" s="17">
        <v>15164</v>
      </c>
      <c r="S337" s="10" t="s">
        <v>428</v>
      </c>
    </row>
    <row r="338" spans="1:19" ht="15">
      <c r="A338" s="3" t="s">
        <v>247</v>
      </c>
      <c r="B338" s="3" t="s">
        <v>431</v>
      </c>
      <c r="C338" s="3"/>
      <c r="D338" s="17" t="s">
        <v>432</v>
      </c>
      <c r="E338" s="17" t="s">
        <v>432</v>
      </c>
      <c r="F338" s="9" t="s">
        <v>432</v>
      </c>
      <c r="G338" s="17" t="s">
        <v>432</v>
      </c>
      <c r="H338" s="4" t="s">
        <v>432</v>
      </c>
      <c r="I338" s="4" t="s">
        <v>432</v>
      </c>
      <c r="J338" s="17" t="s">
        <v>432</v>
      </c>
      <c r="K338" s="17" t="s">
        <v>432</v>
      </c>
      <c r="L338" s="4" t="s">
        <v>432</v>
      </c>
      <c r="M338" s="17" t="s">
        <v>432</v>
      </c>
      <c r="N338" s="4" t="s">
        <v>432</v>
      </c>
      <c r="O338" s="4" t="s">
        <v>432</v>
      </c>
      <c r="P338" s="17">
        <v>0</v>
      </c>
      <c r="Q338" s="10" t="s">
        <v>432</v>
      </c>
      <c r="R338" s="17" t="s">
        <v>432</v>
      </c>
      <c r="S338" s="10" t="s">
        <v>432</v>
      </c>
    </row>
    <row r="339" spans="1:19" ht="15">
      <c r="A339" s="3" t="s">
        <v>247</v>
      </c>
      <c r="B339" s="3" t="s">
        <v>249</v>
      </c>
      <c r="C339" s="3"/>
      <c r="D339" s="17">
        <v>0</v>
      </c>
      <c r="E339" s="17">
        <v>10993</v>
      </c>
      <c r="F339" s="8" t="s">
        <v>428</v>
      </c>
      <c r="G339" s="17">
        <v>1200</v>
      </c>
      <c r="H339" s="10" t="s">
        <v>428</v>
      </c>
      <c r="I339" s="10" t="s">
        <v>428</v>
      </c>
      <c r="J339" s="17">
        <v>0</v>
      </c>
      <c r="K339" s="17">
        <v>2378.2448159999994</v>
      </c>
      <c r="L339" s="10" t="s">
        <v>428</v>
      </c>
      <c r="M339" s="17">
        <v>200</v>
      </c>
      <c r="N339" s="10" t="s">
        <v>428</v>
      </c>
      <c r="O339" s="10" t="s">
        <v>428</v>
      </c>
      <c r="P339" s="17">
        <f>('поселения Дт'!O242)/1000</f>
        <v>4849.86544</v>
      </c>
      <c r="Q339" s="10"/>
      <c r="R339" s="17"/>
      <c r="S339" s="10"/>
    </row>
    <row r="340" spans="1:19" ht="15">
      <c r="A340" s="3" t="s">
        <v>247</v>
      </c>
      <c r="B340" s="3" t="s">
        <v>250</v>
      </c>
      <c r="C340" s="3"/>
      <c r="D340" s="17">
        <v>0</v>
      </c>
      <c r="E340" s="17">
        <v>18641.510710000002</v>
      </c>
      <c r="F340" s="8" t="s">
        <v>428</v>
      </c>
      <c r="G340" s="17">
        <v>1000</v>
      </c>
      <c r="H340" s="10" t="s">
        <v>428</v>
      </c>
      <c r="I340" s="10" t="s">
        <v>428</v>
      </c>
      <c r="J340" s="17">
        <v>0</v>
      </c>
      <c r="K340" s="17">
        <v>3271.245</v>
      </c>
      <c r="L340" s="10" t="s">
        <v>428</v>
      </c>
      <c r="M340" s="17">
        <v>200</v>
      </c>
      <c r="N340" s="10" t="s">
        <v>428</v>
      </c>
      <c r="O340" s="10" t="s">
        <v>428</v>
      </c>
      <c r="P340" s="17">
        <f>('поселения Дт'!O243)/1000</f>
        <v>2444.48929</v>
      </c>
      <c r="Q340" s="10"/>
      <c r="R340" s="17"/>
      <c r="S340" s="10"/>
    </row>
    <row r="341" spans="1:19" ht="15">
      <c r="A341" s="3" t="s">
        <v>247</v>
      </c>
      <c r="B341" s="3" t="s">
        <v>251</v>
      </c>
      <c r="C341" s="3"/>
      <c r="D341" s="17">
        <v>2450</v>
      </c>
      <c r="E341" s="17">
        <v>22901.85151</v>
      </c>
      <c r="F341" s="8" t="s">
        <v>428</v>
      </c>
      <c r="G341" s="17">
        <v>6000</v>
      </c>
      <c r="H341" s="10" t="s">
        <v>428</v>
      </c>
      <c r="I341" s="10" t="s">
        <v>428</v>
      </c>
      <c r="J341" s="17">
        <v>42.36318</v>
      </c>
      <c r="K341" s="17">
        <v>4508.7901409999995</v>
      </c>
      <c r="L341" s="10" t="s">
        <v>428</v>
      </c>
      <c r="M341" s="17">
        <v>500</v>
      </c>
      <c r="N341" s="10" t="s">
        <v>428</v>
      </c>
      <c r="O341" s="10" t="s">
        <v>428</v>
      </c>
      <c r="P341" s="17">
        <f>('поселения Дт'!O244)/1000</f>
        <v>6065.849429999999</v>
      </c>
      <c r="Q341" s="10" t="s">
        <v>428</v>
      </c>
      <c r="R341" s="17">
        <v>6019</v>
      </c>
      <c r="S341" s="10" t="s">
        <v>428</v>
      </c>
    </row>
    <row r="342" spans="1:19" ht="15">
      <c r="A342" s="3" t="s">
        <v>247</v>
      </c>
      <c r="B342" s="3" t="s">
        <v>252</v>
      </c>
      <c r="C342" s="3"/>
      <c r="D342" s="17">
        <v>0</v>
      </c>
      <c r="E342" s="17">
        <v>5022.67795</v>
      </c>
      <c r="F342" s="8" t="s">
        <v>428</v>
      </c>
      <c r="G342" s="17">
        <v>500</v>
      </c>
      <c r="H342" s="10" t="s">
        <v>428</v>
      </c>
      <c r="I342" s="10" t="s">
        <v>428</v>
      </c>
      <c r="J342" s="17">
        <v>0</v>
      </c>
      <c r="K342" s="17">
        <v>1059.6181589999999</v>
      </c>
      <c r="L342" s="10" t="s">
        <v>428</v>
      </c>
      <c r="M342" s="17">
        <v>200</v>
      </c>
      <c r="N342" s="10" t="s">
        <v>428</v>
      </c>
      <c r="O342" s="10" t="s">
        <v>428</v>
      </c>
      <c r="P342" s="17">
        <f>('поселения Дт'!O245)/1000</f>
        <v>1276.44311</v>
      </c>
      <c r="Q342" s="10" t="s">
        <v>428</v>
      </c>
      <c r="R342" s="17">
        <v>3105</v>
      </c>
      <c r="S342" s="10" t="s">
        <v>428</v>
      </c>
    </row>
    <row r="343" spans="1:19" ht="15">
      <c r="A343" s="3" t="s">
        <v>247</v>
      </c>
      <c r="B343" s="3" t="s">
        <v>60</v>
      </c>
      <c r="C343" s="3"/>
      <c r="D343" s="17">
        <v>800</v>
      </c>
      <c r="E343" s="17">
        <v>12814.03425</v>
      </c>
      <c r="F343" s="8" t="s">
        <v>428</v>
      </c>
      <c r="G343" s="17">
        <v>950</v>
      </c>
      <c r="H343" s="10" t="s">
        <v>428</v>
      </c>
      <c r="I343" s="10" t="s">
        <v>428</v>
      </c>
      <c r="J343" s="17">
        <v>41.6548</v>
      </c>
      <c r="K343" s="17">
        <v>3904.9308659999997</v>
      </c>
      <c r="L343" s="10" t="s">
        <v>428</v>
      </c>
      <c r="M343" s="17">
        <v>200</v>
      </c>
      <c r="N343" s="10" t="s">
        <v>428</v>
      </c>
      <c r="O343" s="10" t="s">
        <v>428</v>
      </c>
      <c r="P343" s="17">
        <f>('поселения Дт'!O246)/1000</f>
        <v>2326.33819</v>
      </c>
      <c r="Q343" s="10" t="s">
        <v>428</v>
      </c>
      <c r="R343" s="17">
        <v>4372</v>
      </c>
      <c r="S343" s="10" t="s">
        <v>428</v>
      </c>
    </row>
    <row r="344" spans="1:19" ht="15">
      <c r="A344" s="3" t="s">
        <v>247</v>
      </c>
      <c r="B344" s="3" t="s">
        <v>253</v>
      </c>
      <c r="C344" s="3"/>
      <c r="D344" s="17">
        <v>2550</v>
      </c>
      <c r="E344" s="17">
        <v>9560.85786</v>
      </c>
      <c r="F344" s="8" t="s">
        <v>428</v>
      </c>
      <c r="G344" s="17">
        <v>4500</v>
      </c>
      <c r="H344" s="10" t="s">
        <v>428</v>
      </c>
      <c r="I344" s="10" t="s">
        <v>428</v>
      </c>
      <c r="J344" s="17">
        <v>119.46258</v>
      </c>
      <c r="K344" s="17">
        <v>2389.1185575</v>
      </c>
      <c r="L344" s="10" t="s">
        <v>428</v>
      </c>
      <c r="M344" s="17">
        <v>250</v>
      </c>
      <c r="N344" s="10" t="s">
        <v>428</v>
      </c>
      <c r="O344" s="10" t="s">
        <v>428</v>
      </c>
      <c r="P344" s="17">
        <f>('поселения Дт'!O247)/1000</f>
        <v>1898.99919</v>
      </c>
      <c r="Q344" s="10" t="s">
        <v>428</v>
      </c>
      <c r="R344" s="17">
        <v>4270</v>
      </c>
      <c r="S344" s="10" t="s">
        <v>428</v>
      </c>
    </row>
    <row r="345" spans="1:19" ht="15">
      <c r="A345" s="3" t="s">
        <v>247</v>
      </c>
      <c r="B345" s="3" t="s">
        <v>254</v>
      </c>
      <c r="C345" s="3"/>
      <c r="D345" s="17">
        <v>0</v>
      </c>
      <c r="E345" s="17">
        <v>7416.280899999999</v>
      </c>
      <c r="F345" s="8" t="s">
        <v>428</v>
      </c>
      <c r="G345" s="17">
        <v>256</v>
      </c>
      <c r="H345" s="10" t="s">
        <v>428</v>
      </c>
      <c r="I345" s="10" t="s">
        <v>428</v>
      </c>
      <c r="J345" s="17">
        <v>0</v>
      </c>
      <c r="K345" s="17">
        <v>2943.8132235</v>
      </c>
      <c r="L345" s="10" t="s">
        <v>428</v>
      </c>
      <c r="M345" s="17">
        <v>128</v>
      </c>
      <c r="N345" s="10" t="s">
        <v>428</v>
      </c>
      <c r="O345" s="10" t="s">
        <v>428</v>
      </c>
      <c r="P345" s="17">
        <f>('поселения Дт'!O248)/1000</f>
        <v>960.2105899999998</v>
      </c>
      <c r="Q345" s="10" t="s">
        <v>428</v>
      </c>
      <c r="R345" s="17">
        <v>4372</v>
      </c>
      <c r="S345" s="10" t="s">
        <v>428</v>
      </c>
    </row>
    <row r="346" spans="1:19" ht="15">
      <c r="A346" s="3" t="s">
        <v>247</v>
      </c>
      <c r="B346" s="3" t="s">
        <v>255</v>
      </c>
      <c r="C346" s="3"/>
      <c r="D346" s="17">
        <v>0</v>
      </c>
      <c r="E346" s="17">
        <v>21572.97252</v>
      </c>
      <c r="F346" s="8" t="s">
        <v>428</v>
      </c>
      <c r="G346" s="17">
        <v>2100</v>
      </c>
      <c r="H346" s="10" t="s">
        <v>428</v>
      </c>
      <c r="I346" s="10" t="s">
        <v>428</v>
      </c>
      <c r="J346" s="17">
        <v>0</v>
      </c>
      <c r="K346" s="17">
        <v>4653.799545</v>
      </c>
      <c r="L346" s="10" t="s">
        <v>428</v>
      </c>
      <c r="M346" s="17">
        <v>136.5</v>
      </c>
      <c r="N346" s="10" t="s">
        <v>428</v>
      </c>
      <c r="O346" s="10" t="s">
        <v>428</v>
      </c>
      <c r="P346" s="17">
        <f>('поселения Дт'!O249)/1000</f>
        <v>2573.1377800000005</v>
      </c>
      <c r="Q346" s="10" t="s">
        <v>428</v>
      </c>
      <c r="R346" s="17">
        <v>6465</v>
      </c>
      <c r="S346" s="10" t="s">
        <v>428</v>
      </c>
    </row>
    <row r="347" spans="1:19" ht="15">
      <c r="A347" s="3" t="s">
        <v>256</v>
      </c>
      <c r="B347" s="3" t="s">
        <v>256</v>
      </c>
      <c r="C347" s="3"/>
      <c r="D347" s="17" t="s">
        <v>432</v>
      </c>
      <c r="E347" s="17" t="s">
        <v>432</v>
      </c>
      <c r="F347" s="8" t="s">
        <v>432</v>
      </c>
      <c r="G347" s="17" t="s">
        <v>432</v>
      </c>
      <c r="H347" s="10" t="s">
        <v>432</v>
      </c>
      <c r="I347" s="10" t="s">
        <v>432</v>
      </c>
      <c r="J347" s="17" t="s">
        <v>432</v>
      </c>
      <c r="K347" s="17" t="s">
        <v>432</v>
      </c>
      <c r="L347" s="10" t="s">
        <v>432</v>
      </c>
      <c r="M347" s="17" t="s">
        <v>432</v>
      </c>
      <c r="N347" s="4" t="s">
        <v>432</v>
      </c>
      <c r="O347" s="4" t="s">
        <v>432</v>
      </c>
      <c r="P347" s="17">
        <v>0</v>
      </c>
      <c r="Q347" s="10" t="s">
        <v>432</v>
      </c>
      <c r="R347" s="17" t="s">
        <v>432</v>
      </c>
      <c r="S347" s="10" t="s">
        <v>432</v>
      </c>
    </row>
    <row r="348" spans="1:19" ht="15">
      <c r="A348" s="3" t="s">
        <v>256</v>
      </c>
      <c r="B348" s="3" t="s">
        <v>16</v>
      </c>
      <c r="C348" s="3"/>
      <c r="D348" s="17">
        <v>29000</v>
      </c>
      <c r="E348" s="17">
        <v>201795</v>
      </c>
      <c r="F348" s="8" t="s">
        <v>428</v>
      </c>
      <c r="G348" s="17">
        <v>47000</v>
      </c>
      <c r="H348" s="10" t="s">
        <v>428</v>
      </c>
      <c r="I348" s="10" t="s">
        <v>428</v>
      </c>
      <c r="J348" s="17">
        <v>237.53425</v>
      </c>
      <c r="K348" s="17">
        <v>52727.328097499994</v>
      </c>
      <c r="L348" s="10" t="s">
        <v>428</v>
      </c>
      <c r="M348" s="17">
        <v>1000</v>
      </c>
      <c r="N348" s="10" t="s">
        <v>428</v>
      </c>
      <c r="O348" s="10" t="s">
        <v>428</v>
      </c>
      <c r="P348" s="17">
        <f>'МР Дт'!N36</f>
        <v>41325.17081142856</v>
      </c>
      <c r="Q348" s="10" t="s">
        <v>428</v>
      </c>
      <c r="R348" s="17">
        <v>51907</v>
      </c>
      <c r="S348" s="10" t="s">
        <v>428</v>
      </c>
    </row>
    <row r="349" spans="1:19" ht="15">
      <c r="A349" s="3" t="s">
        <v>256</v>
      </c>
      <c r="B349" s="3" t="s">
        <v>429</v>
      </c>
      <c r="C349" s="3"/>
      <c r="D349" s="17" t="s">
        <v>432</v>
      </c>
      <c r="E349" s="17" t="s">
        <v>432</v>
      </c>
      <c r="F349" s="8" t="s">
        <v>432</v>
      </c>
      <c r="G349" s="17" t="s">
        <v>432</v>
      </c>
      <c r="H349" s="10" t="s">
        <v>432</v>
      </c>
      <c r="I349" s="10" t="s">
        <v>432</v>
      </c>
      <c r="J349" s="17" t="s">
        <v>432</v>
      </c>
      <c r="K349" s="17" t="s">
        <v>432</v>
      </c>
      <c r="L349" s="10" t="s">
        <v>432</v>
      </c>
      <c r="M349" s="17" t="s">
        <v>432</v>
      </c>
      <c r="N349" s="4" t="s">
        <v>432</v>
      </c>
      <c r="O349" s="4" t="s">
        <v>432</v>
      </c>
      <c r="P349" s="17">
        <v>0</v>
      </c>
      <c r="Q349" s="10" t="s">
        <v>432</v>
      </c>
      <c r="R349" s="17" t="s">
        <v>432</v>
      </c>
      <c r="S349" s="10" t="s">
        <v>432</v>
      </c>
    </row>
    <row r="350" spans="1:19" ht="15">
      <c r="A350" s="3" t="s">
        <v>256</v>
      </c>
      <c r="B350" s="3" t="s">
        <v>431</v>
      </c>
      <c r="C350" s="3"/>
      <c r="D350" s="17" t="s">
        <v>432</v>
      </c>
      <c r="E350" s="17" t="s">
        <v>432</v>
      </c>
      <c r="F350" s="8" t="s">
        <v>432</v>
      </c>
      <c r="G350" s="17" t="s">
        <v>432</v>
      </c>
      <c r="H350" s="10" t="s">
        <v>432</v>
      </c>
      <c r="I350" s="10" t="s">
        <v>432</v>
      </c>
      <c r="J350" s="17" t="s">
        <v>432</v>
      </c>
      <c r="K350" s="17" t="s">
        <v>432</v>
      </c>
      <c r="L350" s="10" t="s">
        <v>432</v>
      </c>
      <c r="M350" s="17" t="s">
        <v>432</v>
      </c>
      <c r="N350" s="4" t="s">
        <v>432</v>
      </c>
      <c r="O350" s="4" t="s">
        <v>432</v>
      </c>
      <c r="P350" s="17">
        <v>0</v>
      </c>
      <c r="Q350" s="10" t="s">
        <v>432</v>
      </c>
      <c r="R350" s="17" t="s">
        <v>432</v>
      </c>
      <c r="S350" s="10" t="s">
        <v>432</v>
      </c>
    </row>
    <row r="351" spans="1:19" ht="15">
      <c r="A351" s="3" t="s">
        <v>256</v>
      </c>
      <c r="B351" s="3" t="s">
        <v>257</v>
      </c>
      <c r="C351" s="3"/>
      <c r="D351" s="17">
        <v>0</v>
      </c>
      <c r="E351" s="17">
        <v>10898.134</v>
      </c>
      <c r="F351" s="8" t="s">
        <v>428</v>
      </c>
      <c r="G351" s="17">
        <v>4996.8</v>
      </c>
      <c r="H351" s="10" t="s">
        <v>428</v>
      </c>
      <c r="I351" s="10" t="s">
        <v>428</v>
      </c>
      <c r="J351" s="17">
        <v>0</v>
      </c>
      <c r="K351" s="17">
        <v>2130.0377744999996</v>
      </c>
      <c r="L351" s="10" t="s">
        <v>428</v>
      </c>
      <c r="M351" s="17">
        <v>100</v>
      </c>
      <c r="N351" s="10" t="s">
        <v>428</v>
      </c>
      <c r="O351" s="10" t="s">
        <v>428</v>
      </c>
      <c r="P351" s="17">
        <f>('поселения Дт'!O251)/1000</f>
        <v>1726.7624</v>
      </c>
      <c r="Q351" s="10" t="s">
        <v>428</v>
      </c>
      <c r="R351" s="17">
        <v>3493</v>
      </c>
      <c r="S351" s="10" t="s">
        <v>428</v>
      </c>
    </row>
    <row r="352" spans="1:19" ht="15">
      <c r="A352" s="3" t="s">
        <v>256</v>
      </c>
      <c r="B352" s="3" t="s">
        <v>258</v>
      </c>
      <c r="C352" s="3"/>
      <c r="D352" s="17">
        <v>0</v>
      </c>
      <c r="E352" s="17">
        <v>12757</v>
      </c>
      <c r="F352" s="8" t="s">
        <v>428</v>
      </c>
      <c r="G352" s="17">
        <v>4178.5</v>
      </c>
      <c r="H352" s="10" t="s">
        <v>428</v>
      </c>
      <c r="I352" s="10" t="s">
        <v>428</v>
      </c>
      <c r="J352" s="17">
        <v>0</v>
      </c>
      <c r="K352" s="17">
        <v>2683.9075425</v>
      </c>
      <c r="L352" s="10" t="s">
        <v>428</v>
      </c>
      <c r="M352" s="17">
        <v>100</v>
      </c>
      <c r="N352" s="10" t="s">
        <v>428</v>
      </c>
      <c r="O352" s="10" t="s">
        <v>428</v>
      </c>
      <c r="P352" s="17">
        <f>('поселения Дт'!O252)/1000</f>
        <v>4294.8489500000005</v>
      </c>
      <c r="Q352" s="10" t="s">
        <v>428</v>
      </c>
      <c r="R352" s="17">
        <v>4075</v>
      </c>
      <c r="S352" s="10" t="s">
        <v>428</v>
      </c>
    </row>
    <row r="353" spans="1:19" ht="15">
      <c r="A353" s="3" t="s">
        <v>256</v>
      </c>
      <c r="B353" s="3" t="s">
        <v>259</v>
      </c>
      <c r="C353" s="3"/>
      <c r="D353" s="17">
        <v>2000</v>
      </c>
      <c r="E353" s="17">
        <v>17547.1</v>
      </c>
      <c r="F353" s="8" t="s">
        <v>428</v>
      </c>
      <c r="G353" s="17">
        <v>5081</v>
      </c>
      <c r="H353" s="10" t="s">
        <v>428</v>
      </c>
      <c r="I353" s="10" t="s">
        <v>428</v>
      </c>
      <c r="J353" s="17">
        <v>30.51369</v>
      </c>
      <c r="K353" s="17">
        <v>3355.7702925</v>
      </c>
      <c r="L353" s="10" t="s">
        <v>428</v>
      </c>
      <c r="M353" s="17">
        <v>82.5</v>
      </c>
      <c r="N353" s="10" t="s">
        <v>428</v>
      </c>
      <c r="O353" s="10" t="s">
        <v>428</v>
      </c>
      <c r="P353" s="17">
        <f>('поселения Дт'!O253)/1000</f>
        <v>2630.13095</v>
      </c>
      <c r="Q353" s="10" t="s">
        <v>428</v>
      </c>
      <c r="R353" s="17">
        <v>4570</v>
      </c>
      <c r="S353" s="10" t="s">
        <v>428</v>
      </c>
    </row>
    <row r="354" spans="1:19" ht="15">
      <c r="A354" s="3" t="s">
        <v>256</v>
      </c>
      <c r="B354" s="3" t="s">
        <v>260</v>
      </c>
      <c r="C354" s="3"/>
      <c r="D354" s="17">
        <v>0</v>
      </c>
      <c r="E354" s="17">
        <v>17023.06</v>
      </c>
      <c r="F354" s="8" t="s">
        <v>428</v>
      </c>
      <c r="G354" s="17">
        <v>3335</v>
      </c>
      <c r="H354" s="10" t="s">
        <v>428</v>
      </c>
      <c r="I354" s="10" t="s">
        <v>428</v>
      </c>
      <c r="J354" s="17">
        <v>20.120549999999998</v>
      </c>
      <c r="K354" s="17">
        <v>2376.0809655</v>
      </c>
      <c r="L354" s="10" t="s">
        <v>428</v>
      </c>
      <c r="M354" s="17">
        <v>24.2</v>
      </c>
      <c r="N354" s="10" t="s">
        <v>428</v>
      </c>
      <c r="O354" s="10" t="s">
        <v>428</v>
      </c>
      <c r="P354" s="17">
        <f>('поселения Дт'!O254)/1000</f>
        <v>2100.5262900000002</v>
      </c>
      <c r="Q354" s="10" t="s">
        <v>428</v>
      </c>
      <c r="R354" s="17">
        <v>4075</v>
      </c>
      <c r="S354" s="10" t="s">
        <v>428</v>
      </c>
    </row>
    <row r="355" spans="1:19" ht="15">
      <c r="A355" s="3" t="s">
        <v>256</v>
      </c>
      <c r="B355" s="3" t="s">
        <v>261</v>
      </c>
      <c r="C355" s="3"/>
      <c r="D355" s="17">
        <v>900</v>
      </c>
      <c r="E355" s="17">
        <v>11031.5</v>
      </c>
      <c r="F355" s="8" t="s">
        <v>428</v>
      </c>
      <c r="G355" s="17">
        <v>2406.5</v>
      </c>
      <c r="H355" s="10" t="s">
        <v>428</v>
      </c>
      <c r="I355" s="10" t="s">
        <v>428</v>
      </c>
      <c r="J355" s="17">
        <v>13.73116</v>
      </c>
      <c r="K355" s="17">
        <v>1730.166378</v>
      </c>
      <c r="L355" s="10" t="s">
        <v>428</v>
      </c>
      <c r="M355" s="17">
        <v>56</v>
      </c>
      <c r="N355" s="10" t="s">
        <v>428</v>
      </c>
      <c r="O355" s="10" t="s">
        <v>428</v>
      </c>
      <c r="P355" s="17">
        <f>('поселения Дт'!O255)/1000</f>
        <v>2522.75717</v>
      </c>
      <c r="Q355" s="10" t="s">
        <v>428</v>
      </c>
      <c r="R355" s="17">
        <v>3299</v>
      </c>
      <c r="S355" s="10" t="s">
        <v>428</v>
      </c>
    </row>
    <row r="356" spans="1:19" ht="15">
      <c r="A356" s="3" t="s">
        <v>256</v>
      </c>
      <c r="B356" s="3" t="s">
        <v>262</v>
      </c>
      <c r="C356" s="3"/>
      <c r="D356" s="17">
        <v>0</v>
      </c>
      <c r="E356" s="17">
        <v>8093.124</v>
      </c>
      <c r="F356" s="8" t="s">
        <v>428</v>
      </c>
      <c r="G356" s="17">
        <v>1700</v>
      </c>
      <c r="H356" s="10" t="s">
        <v>428</v>
      </c>
      <c r="I356" s="10" t="s">
        <v>428</v>
      </c>
      <c r="J356" s="17">
        <v>0</v>
      </c>
      <c r="K356" s="17">
        <v>1916.4601814999999</v>
      </c>
      <c r="L356" s="10" t="s">
        <v>428</v>
      </c>
      <c r="M356" s="17">
        <v>50</v>
      </c>
      <c r="N356" s="10" t="s">
        <v>428</v>
      </c>
      <c r="O356" s="10" t="s">
        <v>428</v>
      </c>
      <c r="P356" s="17">
        <f>('поселения Дт'!O256)/1000</f>
        <v>1864.1034800000002</v>
      </c>
      <c r="Q356" s="10" t="s">
        <v>428</v>
      </c>
      <c r="R356" s="17">
        <v>3299</v>
      </c>
      <c r="S356" s="10" t="s">
        <v>428</v>
      </c>
    </row>
    <row r="357" spans="1:19" ht="15">
      <c r="A357" s="3" t="s">
        <v>256</v>
      </c>
      <c r="B357" s="3" t="s">
        <v>263</v>
      </c>
      <c r="C357" s="3"/>
      <c r="D357" s="17">
        <v>0</v>
      </c>
      <c r="E357" s="17">
        <v>54319.7</v>
      </c>
      <c r="F357" s="8" t="s">
        <v>428</v>
      </c>
      <c r="G357" s="17">
        <v>9334</v>
      </c>
      <c r="H357" s="10" t="s">
        <v>428</v>
      </c>
      <c r="I357" s="10" t="s">
        <v>428</v>
      </c>
      <c r="J357" s="17">
        <v>0</v>
      </c>
      <c r="K357" s="17">
        <v>11962.522293</v>
      </c>
      <c r="L357" s="10" t="s">
        <v>428</v>
      </c>
      <c r="M357" s="17">
        <v>427</v>
      </c>
      <c r="N357" s="10" t="s">
        <v>428</v>
      </c>
      <c r="O357" s="10" t="s">
        <v>428</v>
      </c>
      <c r="P357" s="17">
        <f>('поселения Дт'!O257)/1000</f>
        <v>10158.55041</v>
      </c>
      <c r="Q357" s="10" t="s">
        <v>428</v>
      </c>
      <c r="R357" s="17">
        <v>9118</v>
      </c>
      <c r="S357" s="10" t="s">
        <v>428</v>
      </c>
    </row>
    <row r="358" spans="1:19" ht="15">
      <c r="A358" s="3" t="s">
        <v>256</v>
      </c>
      <c r="B358" s="3" t="s">
        <v>264</v>
      </c>
      <c r="C358" s="3"/>
      <c r="D358" s="17">
        <v>0</v>
      </c>
      <c r="E358" s="17">
        <v>9345.834</v>
      </c>
      <c r="F358" s="8" t="s">
        <v>428</v>
      </c>
      <c r="G358" s="17">
        <v>2188</v>
      </c>
      <c r="H358" s="10" t="s">
        <v>428</v>
      </c>
      <c r="I358" s="10" t="s">
        <v>428</v>
      </c>
      <c r="J358" s="17">
        <v>0</v>
      </c>
      <c r="K358" s="17">
        <v>1701.498657</v>
      </c>
      <c r="L358" s="10" t="s">
        <v>428</v>
      </c>
      <c r="M358" s="17">
        <v>57</v>
      </c>
      <c r="N358" s="10" t="s">
        <v>428</v>
      </c>
      <c r="O358" s="10" t="s">
        <v>428</v>
      </c>
      <c r="P358" s="17">
        <f>('поселения Дт'!O258)/1000</f>
        <v>2009.7934100000002</v>
      </c>
      <c r="Q358" s="10" t="s">
        <v>428</v>
      </c>
      <c r="R358" s="17">
        <v>3105</v>
      </c>
      <c r="S358" s="10" t="s">
        <v>428</v>
      </c>
    </row>
    <row r="359" spans="1:19" ht="15">
      <c r="A359" s="3" t="s">
        <v>265</v>
      </c>
      <c r="B359" s="3" t="s">
        <v>265</v>
      </c>
      <c r="C359" s="3"/>
      <c r="D359" s="17" t="s">
        <v>432</v>
      </c>
      <c r="E359" s="17" t="s">
        <v>432</v>
      </c>
      <c r="F359" s="8" t="s">
        <v>432</v>
      </c>
      <c r="G359" s="17" t="s">
        <v>432</v>
      </c>
      <c r="H359" s="10" t="s">
        <v>432</v>
      </c>
      <c r="I359" s="10" t="s">
        <v>432</v>
      </c>
      <c r="J359" s="17" t="s">
        <v>432</v>
      </c>
      <c r="K359" s="17" t="s">
        <v>432</v>
      </c>
      <c r="L359" s="10" t="s">
        <v>432</v>
      </c>
      <c r="M359" s="17" t="s">
        <v>432</v>
      </c>
      <c r="N359" s="4" t="s">
        <v>432</v>
      </c>
      <c r="O359" s="4" t="s">
        <v>432</v>
      </c>
      <c r="P359" s="17">
        <v>0</v>
      </c>
      <c r="Q359" s="10" t="s">
        <v>432</v>
      </c>
      <c r="R359" s="17" t="s">
        <v>432</v>
      </c>
      <c r="S359" s="10" t="s">
        <v>432</v>
      </c>
    </row>
    <row r="360" spans="1:19" ht="15">
      <c r="A360" s="3" t="s">
        <v>265</v>
      </c>
      <c r="B360" s="3" t="s">
        <v>16</v>
      </c>
      <c r="C360" s="3"/>
      <c r="D360" s="17">
        <v>35000</v>
      </c>
      <c r="E360" s="17">
        <v>226414.4</v>
      </c>
      <c r="F360" s="8" t="s">
        <v>428</v>
      </c>
      <c r="G360" s="17">
        <v>58000</v>
      </c>
      <c r="H360" s="10" t="s">
        <v>428</v>
      </c>
      <c r="I360" s="10" t="s">
        <v>428</v>
      </c>
      <c r="J360" s="17">
        <v>528.44177</v>
      </c>
      <c r="K360" s="17">
        <v>169821.105891</v>
      </c>
      <c r="L360" s="10" t="s">
        <v>428</v>
      </c>
      <c r="M360" s="17">
        <v>2376.1</v>
      </c>
      <c r="N360" s="10" t="s">
        <v>428</v>
      </c>
      <c r="O360" s="10" t="s">
        <v>428</v>
      </c>
      <c r="P360" s="17">
        <f>'МР Дт'!N37</f>
        <v>44233.06619</v>
      </c>
      <c r="Q360" s="10" t="s">
        <v>428</v>
      </c>
      <c r="R360" s="17">
        <v>68084</v>
      </c>
      <c r="S360" s="10" t="s">
        <v>428</v>
      </c>
    </row>
    <row r="361" spans="1:19" ht="15">
      <c r="A361" s="3" t="s">
        <v>265</v>
      </c>
      <c r="B361" s="3" t="s">
        <v>429</v>
      </c>
      <c r="C361" s="3"/>
      <c r="D361" s="17" t="s">
        <v>432</v>
      </c>
      <c r="E361" s="17" t="s">
        <v>432</v>
      </c>
      <c r="F361" s="8" t="s">
        <v>432</v>
      </c>
      <c r="G361" s="17" t="s">
        <v>432</v>
      </c>
      <c r="H361" s="10" t="s">
        <v>432</v>
      </c>
      <c r="I361" s="10" t="s">
        <v>432</v>
      </c>
      <c r="J361" s="17" t="s">
        <v>432</v>
      </c>
      <c r="K361" s="17" t="s">
        <v>432</v>
      </c>
      <c r="L361" s="10" t="s">
        <v>432</v>
      </c>
      <c r="M361" s="17" t="s">
        <v>432</v>
      </c>
      <c r="N361" s="4" t="s">
        <v>432</v>
      </c>
      <c r="O361" s="4" t="s">
        <v>432</v>
      </c>
      <c r="P361" s="17">
        <v>0</v>
      </c>
      <c r="Q361" s="10" t="s">
        <v>432</v>
      </c>
      <c r="R361" s="17" t="s">
        <v>432</v>
      </c>
      <c r="S361" s="10" t="s">
        <v>432</v>
      </c>
    </row>
    <row r="362" spans="1:19" ht="15">
      <c r="A362" s="3" t="s">
        <v>265</v>
      </c>
      <c r="B362" s="3" t="s">
        <v>431</v>
      </c>
      <c r="C362" s="3"/>
      <c r="D362" s="17" t="s">
        <v>432</v>
      </c>
      <c r="E362" s="17" t="s">
        <v>432</v>
      </c>
      <c r="F362" s="8" t="s">
        <v>432</v>
      </c>
      <c r="G362" s="17" t="s">
        <v>432</v>
      </c>
      <c r="H362" s="10" t="s">
        <v>432</v>
      </c>
      <c r="I362" s="10" t="s">
        <v>432</v>
      </c>
      <c r="J362" s="17" t="s">
        <v>432</v>
      </c>
      <c r="K362" s="17" t="s">
        <v>432</v>
      </c>
      <c r="L362" s="10" t="s">
        <v>432</v>
      </c>
      <c r="M362" s="17" t="s">
        <v>432</v>
      </c>
      <c r="N362" s="4" t="s">
        <v>432</v>
      </c>
      <c r="O362" s="4" t="s">
        <v>432</v>
      </c>
      <c r="P362" s="17">
        <v>0</v>
      </c>
      <c r="Q362" s="10" t="s">
        <v>432</v>
      </c>
      <c r="R362" s="17" t="s">
        <v>432</v>
      </c>
      <c r="S362" s="10" t="s">
        <v>432</v>
      </c>
    </row>
    <row r="363" spans="1:19" ht="15">
      <c r="A363" s="3" t="s">
        <v>265</v>
      </c>
      <c r="B363" s="3" t="s">
        <v>266</v>
      </c>
      <c r="C363" s="3"/>
      <c r="D363" s="17">
        <v>0</v>
      </c>
      <c r="E363" s="17">
        <v>264.2499999999998</v>
      </c>
      <c r="F363" s="8" t="s">
        <v>428</v>
      </c>
      <c r="G363" s="17">
        <v>0</v>
      </c>
      <c r="H363" s="10" t="s">
        <v>428</v>
      </c>
      <c r="I363" s="10" t="s">
        <v>428</v>
      </c>
      <c r="J363" s="17">
        <v>0</v>
      </c>
      <c r="K363" s="17">
        <v>675.144093</v>
      </c>
      <c r="L363" s="10" t="s">
        <v>428</v>
      </c>
      <c r="M363" s="17">
        <v>0</v>
      </c>
      <c r="N363" s="10" t="s">
        <v>428</v>
      </c>
      <c r="O363" s="10" t="s">
        <v>428</v>
      </c>
      <c r="P363" s="17">
        <f>('поселения Дт'!O260)/1000</f>
        <v>95.61147999999999</v>
      </c>
      <c r="Q363" s="10" t="s">
        <v>428</v>
      </c>
      <c r="R363" s="17">
        <v>2717</v>
      </c>
      <c r="S363" s="10" t="s">
        <v>428</v>
      </c>
    </row>
    <row r="364" spans="1:19" ht="15">
      <c r="A364" s="3" t="s">
        <v>265</v>
      </c>
      <c r="B364" s="3" t="s">
        <v>267</v>
      </c>
      <c r="C364" s="3"/>
      <c r="D364" s="17">
        <v>0</v>
      </c>
      <c r="E364" s="17">
        <v>6428.8</v>
      </c>
      <c r="F364" s="8" t="s">
        <v>428</v>
      </c>
      <c r="G364" s="17">
        <v>0</v>
      </c>
      <c r="H364" s="10" t="s">
        <v>428</v>
      </c>
      <c r="I364" s="10" t="s">
        <v>428</v>
      </c>
      <c r="J364" s="17">
        <v>0</v>
      </c>
      <c r="K364" s="17">
        <v>2442.24</v>
      </c>
      <c r="L364" s="10" t="s">
        <v>428</v>
      </c>
      <c r="M364" s="17">
        <v>0</v>
      </c>
      <c r="N364" s="10" t="s">
        <v>428</v>
      </c>
      <c r="O364" s="10" t="s">
        <v>428</v>
      </c>
      <c r="P364" s="17">
        <f>('поселения Дт'!O261)/1000</f>
        <v>595.85649</v>
      </c>
      <c r="Q364" s="10" t="s">
        <v>428</v>
      </c>
      <c r="R364" s="17">
        <v>4270</v>
      </c>
      <c r="S364" s="10" t="s">
        <v>428</v>
      </c>
    </row>
    <row r="365" spans="1:19" ht="15">
      <c r="A365" s="3" t="s">
        <v>265</v>
      </c>
      <c r="B365" s="3" t="s">
        <v>268</v>
      </c>
      <c r="C365" s="3"/>
      <c r="D365" s="17">
        <v>0</v>
      </c>
      <c r="E365" s="17">
        <v>1460.9</v>
      </c>
      <c r="F365" s="8" t="s">
        <v>428</v>
      </c>
      <c r="G365" s="17">
        <v>0</v>
      </c>
      <c r="H365" s="10" t="s">
        <v>428</v>
      </c>
      <c r="I365" s="10" t="s">
        <v>428</v>
      </c>
      <c r="J365" s="17">
        <v>0</v>
      </c>
      <c r="K365" s="17">
        <v>2344.725</v>
      </c>
      <c r="L365" s="10" t="s">
        <v>428</v>
      </c>
      <c r="M365" s="17">
        <v>0</v>
      </c>
      <c r="N365" s="10" t="s">
        <v>428</v>
      </c>
      <c r="O365" s="10" t="s">
        <v>428</v>
      </c>
      <c r="P365" s="17">
        <f>('поселения Дт'!O262)/1000</f>
        <v>2.718779999999999</v>
      </c>
      <c r="Q365" s="10" t="s">
        <v>428</v>
      </c>
      <c r="R365" s="17">
        <v>3105</v>
      </c>
      <c r="S365" s="10" t="s">
        <v>428</v>
      </c>
    </row>
    <row r="366" spans="1:19" ht="15">
      <c r="A366" s="3" t="s">
        <v>265</v>
      </c>
      <c r="B366" s="3" t="s">
        <v>269</v>
      </c>
      <c r="C366" s="3"/>
      <c r="D366" s="17">
        <v>0</v>
      </c>
      <c r="E366" s="17">
        <v>1620.7</v>
      </c>
      <c r="F366" s="8" t="s">
        <v>428</v>
      </c>
      <c r="G366" s="17">
        <v>0</v>
      </c>
      <c r="H366" s="10" t="s">
        <v>428</v>
      </c>
      <c r="I366" s="10" t="s">
        <v>428</v>
      </c>
      <c r="J366" s="17">
        <v>0</v>
      </c>
      <c r="K366" s="17">
        <v>1411.82775</v>
      </c>
      <c r="L366" s="10" t="s">
        <v>428</v>
      </c>
      <c r="M366" s="17">
        <v>0</v>
      </c>
      <c r="N366" s="10" t="s">
        <v>428</v>
      </c>
      <c r="O366" s="10" t="s">
        <v>428</v>
      </c>
      <c r="P366" s="17">
        <f>('поселения Дт'!O263)/1000</f>
        <v>398.43518</v>
      </c>
      <c r="Q366" s="10" t="s">
        <v>428</v>
      </c>
      <c r="R366" s="17">
        <v>3105</v>
      </c>
      <c r="S366" s="10" t="s">
        <v>428</v>
      </c>
    </row>
    <row r="367" spans="1:19" ht="15">
      <c r="A367" s="3" t="s">
        <v>265</v>
      </c>
      <c r="B367" s="3" t="s">
        <v>270</v>
      </c>
      <c r="C367" s="3"/>
      <c r="D367" s="17">
        <v>0</v>
      </c>
      <c r="E367" s="17">
        <v>412.5</v>
      </c>
      <c r="F367" s="8" t="s">
        <v>428</v>
      </c>
      <c r="G367" s="17">
        <v>0</v>
      </c>
      <c r="H367" s="10" t="s">
        <v>428</v>
      </c>
      <c r="I367" s="10" t="s">
        <v>428</v>
      </c>
      <c r="J367" s="17">
        <v>0</v>
      </c>
      <c r="K367" s="17">
        <v>940.0429499999999</v>
      </c>
      <c r="L367" s="10" t="s">
        <v>428</v>
      </c>
      <c r="M367" s="17">
        <v>0</v>
      </c>
      <c r="N367" s="10" t="s">
        <v>428</v>
      </c>
      <c r="O367" s="10" t="s">
        <v>428</v>
      </c>
      <c r="P367" s="17">
        <f>('поселения Дт'!O264)/1000</f>
        <v>292.03454000000005</v>
      </c>
      <c r="Q367" s="10" t="s">
        <v>428</v>
      </c>
      <c r="R367" s="17">
        <v>2717</v>
      </c>
      <c r="S367" s="10" t="s">
        <v>428</v>
      </c>
    </row>
    <row r="368" spans="1:19" ht="15">
      <c r="A368" s="3" t="s">
        <v>265</v>
      </c>
      <c r="B368" s="3" t="s">
        <v>271</v>
      </c>
      <c r="C368" s="3"/>
      <c r="D368" s="17">
        <v>0</v>
      </c>
      <c r="E368" s="17">
        <v>479.7</v>
      </c>
      <c r="F368" s="8" t="s">
        <v>428</v>
      </c>
      <c r="G368" s="17">
        <v>0</v>
      </c>
      <c r="H368" s="10" t="s">
        <v>428</v>
      </c>
      <c r="I368" s="10" t="s">
        <v>428</v>
      </c>
      <c r="J368" s="17">
        <v>0</v>
      </c>
      <c r="K368" s="17">
        <v>1421.1931200000001</v>
      </c>
      <c r="L368" s="10" t="s">
        <v>428</v>
      </c>
      <c r="M368" s="17">
        <v>0</v>
      </c>
      <c r="N368" s="10" t="s">
        <v>428</v>
      </c>
      <c r="O368" s="10" t="s">
        <v>428</v>
      </c>
      <c r="P368" s="17">
        <f>('поселения Дт'!O265)/1000</f>
        <v>60.15971</v>
      </c>
      <c r="Q368" s="10" t="s">
        <v>428</v>
      </c>
      <c r="R368" s="17">
        <v>2912</v>
      </c>
      <c r="S368" s="10" t="s">
        <v>428</v>
      </c>
    </row>
    <row r="369" spans="1:19" ht="15">
      <c r="A369" s="3" t="s">
        <v>265</v>
      </c>
      <c r="B369" s="3" t="s">
        <v>272</v>
      </c>
      <c r="C369" s="3"/>
      <c r="D369" s="17">
        <v>23550</v>
      </c>
      <c r="E369" s="17">
        <v>60755</v>
      </c>
      <c r="F369" s="8" t="s">
        <v>428</v>
      </c>
      <c r="G369" s="17">
        <v>25000</v>
      </c>
      <c r="H369" s="10" t="s">
        <v>428</v>
      </c>
      <c r="I369" s="10" t="s">
        <v>428</v>
      </c>
      <c r="J369" s="17">
        <v>144.94007000000002</v>
      </c>
      <c r="K369" s="17">
        <v>11164.4688645</v>
      </c>
      <c r="L369" s="10" t="s">
        <v>428</v>
      </c>
      <c r="M369" s="17">
        <v>963</v>
      </c>
      <c r="N369" s="10" t="s">
        <v>428</v>
      </c>
      <c r="O369" s="10" t="s">
        <v>428</v>
      </c>
      <c r="P369" s="17">
        <f>('поселения Дт'!O266)/1000</f>
        <v>21055.387560000003</v>
      </c>
      <c r="Q369" s="10" t="s">
        <v>428</v>
      </c>
      <c r="R369" s="17">
        <v>11324</v>
      </c>
      <c r="S369" s="10" t="s">
        <v>428</v>
      </c>
    </row>
    <row r="370" spans="1:19" ht="15">
      <c r="A370" s="3" t="s">
        <v>265</v>
      </c>
      <c r="B370" s="3" t="s">
        <v>273</v>
      </c>
      <c r="C370" s="3"/>
      <c r="D370" s="17">
        <v>0</v>
      </c>
      <c r="E370" s="17">
        <v>2627.7</v>
      </c>
      <c r="F370" s="8" t="s">
        <v>428</v>
      </c>
      <c r="G370" s="17">
        <v>0</v>
      </c>
      <c r="H370" s="10" t="s">
        <v>428</v>
      </c>
      <c r="I370" s="10" t="s">
        <v>428</v>
      </c>
      <c r="J370" s="17">
        <v>0</v>
      </c>
      <c r="K370" s="17">
        <v>1653.0621135</v>
      </c>
      <c r="L370" s="10" t="s">
        <v>428</v>
      </c>
      <c r="M370" s="17">
        <v>0</v>
      </c>
      <c r="N370" s="10" t="s">
        <v>428</v>
      </c>
      <c r="O370" s="10" t="s">
        <v>428</v>
      </c>
      <c r="P370" s="17">
        <f>('поселения Дт'!O267)/1000</f>
        <v>825.42419</v>
      </c>
      <c r="Q370" s="10" t="s">
        <v>428</v>
      </c>
      <c r="R370" s="17">
        <v>3882</v>
      </c>
      <c r="S370" s="10" t="s">
        <v>428</v>
      </c>
    </row>
    <row r="371" spans="1:19" ht="15">
      <c r="A371" s="3" t="s">
        <v>265</v>
      </c>
      <c r="B371" s="3" t="s">
        <v>274</v>
      </c>
      <c r="C371" s="3"/>
      <c r="D371" s="17">
        <v>0</v>
      </c>
      <c r="E371" s="17">
        <v>706.15</v>
      </c>
      <c r="F371" s="8" t="s">
        <v>428</v>
      </c>
      <c r="G371" s="17">
        <v>0</v>
      </c>
      <c r="H371" s="10" t="s">
        <v>428</v>
      </c>
      <c r="I371" s="10" t="s">
        <v>428</v>
      </c>
      <c r="J371" s="17">
        <v>0</v>
      </c>
      <c r="K371" s="17">
        <v>2127.96</v>
      </c>
      <c r="L371" s="10" t="s">
        <v>428</v>
      </c>
      <c r="M371" s="17">
        <v>0</v>
      </c>
      <c r="N371" s="10" t="s">
        <v>428</v>
      </c>
      <c r="O371" s="10" t="s">
        <v>428</v>
      </c>
      <c r="P371" s="17">
        <f>('поселения Дт'!O268)/1000</f>
        <v>70.615</v>
      </c>
      <c r="Q371" s="10" t="s">
        <v>428</v>
      </c>
      <c r="R371" s="17">
        <v>3105</v>
      </c>
      <c r="S371" s="10" t="s">
        <v>428</v>
      </c>
    </row>
    <row r="372" spans="1:19" ht="15">
      <c r="A372" s="3" t="s">
        <v>265</v>
      </c>
      <c r="B372" s="3" t="s">
        <v>275</v>
      </c>
      <c r="C372" s="3"/>
      <c r="D372" s="17">
        <v>0</v>
      </c>
      <c r="E372" s="17">
        <v>327.00000000000045</v>
      </c>
      <c r="F372" s="8" t="s">
        <v>428</v>
      </c>
      <c r="G372" s="17">
        <v>0</v>
      </c>
      <c r="H372" s="10" t="s">
        <v>428</v>
      </c>
      <c r="I372" s="10" t="s">
        <v>428</v>
      </c>
      <c r="J372" s="17">
        <v>0</v>
      </c>
      <c r="K372" s="17">
        <v>1320.465</v>
      </c>
      <c r="L372" s="10" t="s">
        <v>428</v>
      </c>
      <c r="M372" s="17">
        <v>0</v>
      </c>
      <c r="N372" s="10" t="s">
        <v>428</v>
      </c>
      <c r="O372" s="10" t="s">
        <v>428</v>
      </c>
      <c r="P372" s="17">
        <f>('поселения Дт'!O269)/1000</f>
        <v>3.968690000000046</v>
      </c>
      <c r="Q372" s="10" t="s">
        <v>428</v>
      </c>
      <c r="R372" s="17">
        <v>2717</v>
      </c>
      <c r="S372" s="10" t="s">
        <v>428</v>
      </c>
    </row>
    <row r="373" spans="1:19" ht="15">
      <c r="A373" s="3" t="s">
        <v>265</v>
      </c>
      <c r="B373" s="3" t="s">
        <v>276</v>
      </c>
      <c r="C373" s="3"/>
      <c r="D373" s="17">
        <v>0</v>
      </c>
      <c r="E373" s="17">
        <v>7328</v>
      </c>
      <c r="F373" s="8" t="s">
        <v>428</v>
      </c>
      <c r="G373" s="17">
        <v>0</v>
      </c>
      <c r="H373" s="10" t="s">
        <v>428</v>
      </c>
      <c r="I373" s="10" t="s">
        <v>428</v>
      </c>
      <c r="J373" s="17">
        <v>0</v>
      </c>
      <c r="K373" s="17">
        <v>2912.39175</v>
      </c>
      <c r="L373" s="10" t="s">
        <v>428</v>
      </c>
      <c r="M373" s="17">
        <v>0</v>
      </c>
      <c r="N373" s="10" t="s">
        <v>428</v>
      </c>
      <c r="O373" s="10" t="s">
        <v>428</v>
      </c>
      <c r="P373" s="17">
        <f>('поселения Дт'!O270)/1000</f>
        <v>2885.7564300000004</v>
      </c>
      <c r="Q373" s="10" t="s">
        <v>428</v>
      </c>
      <c r="R373" s="17">
        <v>4570</v>
      </c>
      <c r="S373" s="10" t="s">
        <v>428</v>
      </c>
    </row>
    <row r="374" spans="1:19" ht="15">
      <c r="A374" s="3" t="s">
        <v>265</v>
      </c>
      <c r="B374" s="3" t="s">
        <v>277</v>
      </c>
      <c r="C374" s="3"/>
      <c r="D374" s="17">
        <v>0</v>
      </c>
      <c r="E374" s="17">
        <v>650.3</v>
      </c>
      <c r="F374" s="8" t="s">
        <v>428</v>
      </c>
      <c r="G374" s="17">
        <v>0</v>
      </c>
      <c r="H374" s="10" t="s">
        <v>428</v>
      </c>
      <c r="I374" s="10" t="s">
        <v>428</v>
      </c>
      <c r="J374" s="17">
        <v>0</v>
      </c>
      <c r="K374" s="17">
        <v>1653.705</v>
      </c>
      <c r="L374" s="10" t="s">
        <v>428</v>
      </c>
      <c r="M374" s="17">
        <v>0</v>
      </c>
      <c r="N374" s="10" t="s">
        <v>428</v>
      </c>
      <c r="O374" s="10" t="s">
        <v>428</v>
      </c>
      <c r="P374" s="17">
        <f>('поселения Дт'!O271)/1000</f>
        <v>922.9230699999999</v>
      </c>
      <c r="Q374" s="10" t="s">
        <v>428</v>
      </c>
      <c r="R374" s="17">
        <v>2912</v>
      </c>
      <c r="S374" s="10" t="s">
        <v>428</v>
      </c>
    </row>
    <row r="375" spans="1:19" ht="15">
      <c r="A375" s="3" t="s">
        <v>265</v>
      </c>
      <c r="B375" s="3" t="s">
        <v>278</v>
      </c>
      <c r="C375" s="3"/>
      <c r="D375" s="17">
        <v>1800</v>
      </c>
      <c r="E375" s="17">
        <v>6719.799999999998</v>
      </c>
      <c r="F375" s="8" t="s">
        <v>428</v>
      </c>
      <c r="G375" s="17">
        <v>1800</v>
      </c>
      <c r="H375" s="10" t="s">
        <v>428</v>
      </c>
      <c r="I375" s="10" t="s">
        <v>428</v>
      </c>
      <c r="J375" s="17">
        <v>27.46234</v>
      </c>
      <c r="K375" s="17">
        <v>2817.6444</v>
      </c>
      <c r="L375" s="10" t="s">
        <v>428</v>
      </c>
      <c r="M375" s="17">
        <v>108</v>
      </c>
      <c r="N375" s="10" t="s">
        <v>428</v>
      </c>
      <c r="O375" s="10" t="s">
        <v>428</v>
      </c>
      <c r="P375" s="17">
        <f>('поселения Дт'!O272)/1000</f>
        <v>651.6936199999999</v>
      </c>
      <c r="Q375" s="10" t="s">
        <v>428</v>
      </c>
      <c r="R375" s="17">
        <v>4570</v>
      </c>
      <c r="S375" s="10" t="s">
        <v>428</v>
      </c>
    </row>
    <row r="376" spans="1:19" ht="15">
      <c r="A376" s="3" t="s">
        <v>265</v>
      </c>
      <c r="B376" s="3" t="s">
        <v>279</v>
      </c>
      <c r="C376" s="3"/>
      <c r="D376" s="17">
        <v>0</v>
      </c>
      <c r="E376" s="17">
        <v>8462.999999999998</v>
      </c>
      <c r="F376" s="8" t="s">
        <v>428</v>
      </c>
      <c r="G376" s="17">
        <v>0</v>
      </c>
      <c r="H376" s="10" t="s">
        <v>428</v>
      </c>
      <c r="I376" s="10" t="s">
        <v>428</v>
      </c>
      <c r="J376" s="17">
        <v>0</v>
      </c>
      <c r="K376" s="17">
        <v>3613.95</v>
      </c>
      <c r="L376" s="10" t="s">
        <v>428</v>
      </c>
      <c r="M376" s="17">
        <v>0</v>
      </c>
      <c r="N376" s="10" t="s">
        <v>428</v>
      </c>
      <c r="O376" s="10" t="s">
        <v>428</v>
      </c>
      <c r="P376" s="17">
        <f>('поселения Дт'!O273)/1000</f>
        <v>1820.3141199999998</v>
      </c>
      <c r="Q376" s="10" t="s">
        <v>428</v>
      </c>
      <c r="R376" s="17">
        <v>4968</v>
      </c>
      <c r="S376" s="10" t="s">
        <v>428</v>
      </c>
    </row>
    <row r="377" spans="1:19" ht="15">
      <c r="A377" s="3" t="s">
        <v>280</v>
      </c>
      <c r="B377" s="3" t="s">
        <v>280</v>
      </c>
      <c r="C377" s="3"/>
      <c r="D377" s="17" t="s">
        <v>432</v>
      </c>
      <c r="E377" s="17" t="s">
        <v>432</v>
      </c>
      <c r="F377" s="8" t="s">
        <v>432</v>
      </c>
      <c r="G377" s="17" t="s">
        <v>432</v>
      </c>
      <c r="H377" s="10" t="s">
        <v>432</v>
      </c>
      <c r="I377" s="10" t="s">
        <v>432</v>
      </c>
      <c r="J377" s="17" t="s">
        <v>432</v>
      </c>
      <c r="K377" s="17" t="s">
        <v>432</v>
      </c>
      <c r="L377" s="10" t="s">
        <v>432</v>
      </c>
      <c r="M377" s="17" t="s">
        <v>432</v>
      </c>
      <c r="N377" s="4" t="s">
        <v>432</v>
      </c>
      <c r="O377" s="4" t="s">
        <v>432</v>
      </c>
      <c r="P377" s="17">
        <v>0</v>
      </c>
      <c r="Q377" s="10" t="s">
        <v>432</v>
      </c>
      <c r="R377" s="17" t="s">
        <v>432</v>
      </c>
      <c r="S377" s="10" t="s">
        <v>432</v>
      </c>
    </row>
    <row r="378" spans="1:19" ht="15">
      <c r="A378" s="3" t="s">
        <v>280</v>
      </c>
      <c r="B378" s="3" t="s">
        <v>16</v>
      </c>
      <c r="C378" s="3"/>
      <c r="D378" s="17">
        <v>27800</v>
      </c>
      <c r="E378" s="17">
        <v>321603.4691899999</v>
      </c>
      <c r="F378" s="8" t="s">
        <v>428</v>
      </c>
      <c r="G378" s="17">
        <v>73400</v>
      </c>
      <c r="H378" s="10" t="s">
        <v>428</v>
      </c>
      <c r="I378" s="10" t="s">
        <v>428</v>
      </c>
      <c r="J378" s="17">
        <v>419.97944</v>
      </c>
      <c r="K378" s="17">
        <v>83814.04730850001</v>
      </c>
      <c r="L378" s="10" t="s">
        <v>428</v>
      </c>
      <c r="M378" s="17">
        <v>3500</v>
      </c>
      <c r="N378" s="10" t="s">
        <v>428</v>
      </c>
      <c r="O378" s="10" t="s">
        <v>428</v>
      </c>
      <c r="P378" s="17">
        <f>'МР Дт'!N38</f>
        <v>65753.3763444839</v>
      </c>
      <c r="Q378" s="10" t="s">
        <v>428</v>
      </c>
      <c r="R378" s="17">
        <v>71667</v>
      </c>
      <c r="S378" s="10" t="s">
        <v>428</v>
      </c>
    </row>
    <row r="379" spans="1:19" ht="15">
      <c r="A379" s="3" t="s">
        <v>280</v>
      </c>
      <c r="B379" s="3" t="s">
        <v>429</v>
      </c>
      <c r="C379" s="3"/>
      <c r="D379" s="17" t="s">
        <v>432</v>
      </c>
      <c r="E379" s="17" t="s">
        <v>432</v>
      </c>
      <c r="F379" s="8" t="s">
        <v>432</v>
      </c>
      <c r="G379" s="17" t="s">
        <v>432</v>
      </c>
      <c r="H379" s="10" t="s">
        <v>432</v>
      </c>
      <c r="I379" s="10" t="s">
        <v>432</v>
      </c>
      <c r="J379" s="17" t="s">
        <v>432</v>
      </c>
      <c r="K379" s="17" t="s">
        <v>432</v>
      </c>
      <c r="L379" s="10" t="s">
        <v>432</v>
      </c>
      <c r="M379" s="17" t="s">
        <v>432</v>
      </c>
      <c r="N379" s="4" t="s">
        <v>432</v>
      </c>
      <c r="O379" s="4" t="s">
        <v>432</v>
      </c>
      <c r="P379" s="17">
        <v>0</v>
      </c>
      <c r="Q379" s="10" t="s">
        <v>432</v>
      </c>
      <c r="R379" s="17" t="s">
        <v>432</v>
      </c>
      <c r="S379" s="10" t="s">
        <v>432</v>
      </c>
    </row>
    <row r="380" spans="1:19" ht="15">
      <c r="A380" s="3" t="s">
        <v>280</v>
      </c>
      <c r="B380" s="3" t="s">
        <v>431</v>
      </c>
      <c r="C380" s="3"/>
      <c r="D380" s="17" t="s">
        <v>432</v>
      </c>
      <c r="E380" s="17" t="s">
        <v>432</v>
      </c>
      <c r="F380" s="8" t="s">
        <v>432</v>
      </c>
      <c r="G380" s="17" t="s">
        <v>432</v>
      </c>
      <c r="H380" s="10" t="s">
        <v>432</v>
      </c>
      <c r="I380" s="10" t="s">
        <v>432</v>
      </c>
      <c r="J380" s="17" t="s">
        <v>432</v>
      </c>
      <c r="K380" s="17" t="s">
        <v>432</v>
      </c>
      <c r="L380" s="10" t="s">
        <v>432</v>
      </c>
      <c r="M380" s="17" t="s">
        <v>432</v>
      </c>
      <c r="N380" s="4" t="s">
        <v>432</v>
      </c>
      <c r="O380" s="4" t="s">
        <v>432</v>
      </c>
      <c r="P380" s="17">
        <v>0</v>
      </c>
      <c r="Q380" s="10" t="s">
        <v>432</v>
      </c>
      <c r="R380" s="17" t="s">
        <v>432</v>
      </c>
      <c r="S380" s="10" t="s">
        <v>432</v>
      </c>
    </row>
    <row r="381" spans="1:19" ht="15">
      <c r="A381" s="3" t="s">
        <v>280</v>
      </c>
      <c r="B381" s="3" t="s">
        <v>281</v>
      </c>
      <c r="C381" s="3"/>
      <c r="D381" s="17">
        <v>10200</v>
      </c>
      <c r="E381" s="17">
        <v>104768.85789</v>
      </c>
      <c r="F381" s="8" t="s">
        <v>428</v>
      </c>
      <c r="G381" s="17">
        <v>20400</v>
      </c>
      <c r="H381" s="10" t="s">
        <v>428</v>
      </c>
      <c r="I381" s="10" t="s">
        <v>428</v>
      </c>
      <c r="J381" s="17">
        <v>152.66096</v>
      </c>
      <c r="K381" s="17">
        <v>17512.830169499997</v>
      </c>
      <c r="L381" s="10" t="s">
        <v>428</v>
      </c>
      <c r="M381" s="17">
        <v>832</v>
      </c>
      <c r="N381" s="10" t="s">
        <v>428</v>
      </c>
      <c r="O381" s="10" t="s">
        <v>428</v>
      </c>
      <c r="P381" s="17">
        <f>('поселения Дт'!O275)/1000</f>
        <v>12900.01324</v>
      </c>
      <c r="Q381" s="10" t="s">
        <v>428</v>
      </c>
      <c r="R381" s="17">
        <v>14581</v>
      </c>
      <c r="S381" s="10" t="s">
        <v>428</v>
      </c>
    </row>
    <row r="382" spans="1:19" ht="15">
      <c r="A382" s="3" t="s">
        <v>280</v>
      </c>
      <c r="B382" s="3" t="s">
        <v>282</v>
      </c>
      <c r="C382" s="3"/>
      <c r="D382" s="17">
        <v>0</v>
      </c>
      <c r="E382" s="17">
        <v>6642.246</v>
      </c>
      <c r="F382" s="8" t="s">
        <v>428</v>
      </c>
      <c r="G382" s="17">
        <v>0</v>
      </c>
      <c r="H382" s="10" t="s">
        <v>428</v>
      </c>
      <c r="I382" s="10" t="s">
        <v>428</v>
      </c>
      <c r="J382" s="17">
        <v>0</v>
      </c>
      <c r="K382" s="17">
        <v>1909.4838705</v>
      </c>
      <c r="L382" s="10" t="s">
        <v>428</v>
      </c>
      <c r="M382" s="17">
        <v>0</v>
      </c>
      <c r="N382" s="10" t="s">
        <v>428</v>
      </c>
      <c r="O382" s="10" t="s">
        <v>428</v>
      </c>
      <c r="P382" s="17">
        <f>('поселения Дт'!O276)/1000</f>
        <v>2478.2464699999996</v>
      </c>
      <c r="Q382" s="10" t="s">
        <v>428</v>
      </c>
      <c r="R382" s="17">
        <v>3882</v>
      </c>
      <c r="S382" s="10" t="s">
        <v>428</v>
      </c>
    </row>
    <row r="383" spans="1:19" ht="15">
      <c r="A383" s="3" t="s">
        <v>280</v>
      </c>
      <c r="B383" s="3" t="s">
        <v>283</v>
      </c>
      <c r="C383" s="3"/>
      <c r="D383" s="17">
        <v>0</v>
      </c>
      <c r="E383" s="17">
        <v>5080.044089999999</v>
      </c>
      <c r="F383" s="8" t="s">
        <v>428</v>
      </c>
      <c r="G383" s="17">
        <v>585</v>
      </c>
      <c r="H383" s="10" t="s">
        <v>428</v>
      </c>
      <c r="I383" s="10" t="s">
        <v>428</v>
      </c>
      <c r="J383" s="17">
        <v>0</v>
      </c>
      <c r="K383" s="17">
        <v>1517.2574205</v>
      </c>
      <c r="L383" s="10" t="s">
        <v>428</v>
      </c>
      <c r="M383" s="17">
        <v>58.5</v>
      </c>
      <c r="N383" s="10" t="s">
        <v>428</v>
      </c>
      <c r="O383" s="10" t="s">
        <v>428</v>
      </c>
      <c r="P383" s="17">
        <f>('поселения Дт'!O277)/1000</f>
        <v>1184.91538</v>
      </c>
      <c r="Q383" s="10" t="s">
        <v>428</v>
      </c>
      <c r="R383" s="17">
        <v>3105</v>
      </c>
      <c r="S383" s="10" t="s">
        <v>428</v>
      </c>
    </row>
    <row r="384" spans="1:19" ht="15">
      <c r="A384" s="3" t="s">
        <v>280</v>
      </c>
      <c r="B384" s="3" t="s">
        <v>284</v>
      </c>
      <c r="C384" s="3"/>
      <c r="D384" s="17">
        <v>0</v>
      </c>
      <c r="E384" s="17">
        <v>4545.96736</v>
      </c>
      <c r="F384" s="8" t="s">
        <v>428</v>
      </c>
      <c r="G384" s="17">
        <v>408</v>
      </c>
      <c r="H384" s="10" t="s">
        <v>428</v>
      </c>
      <c r="I384" s="10" t="s">
        <v>428</v>
      </c>
      <c r="J384" s="17">
        <v>0</v>
      </c>
      <c r="K384" s="17">
        <v>1880.1393</v>
      </c>
      <c r="L384" s="10" t="s">
        <v>428</v>
      </c>
      <c r="M384" s="17">
        <v>81.6</v>
      </c>
      <c r="N384" s="10" t="s">
        <v>428</v>
      </c>
      <c r="O384" s="10" t="s">
        <v>428</v>
      </c>
      <c r="P384" s="17">
        <f>('поселения Дт'!O278)/1000</f>
        <v>1197.8446399999998</v>
      </c>
      <c r="Q384" s="10" t="s">
        <v>428</v>
      </c>
      <c r="R384" s="17">
        <v>3493</v>
      </c>
      <c r="S384" s="10" t="s">
        <v>428</v>
      </c>
    </row>
    <row r="385" spans="1:19" ht="15">
      <c r="A385" s="3" t="s">
        <v>280</v>
      </c>
      <c r="B385" s="3" t="s">
        <v>285</v>
      </c>
      <c r="C385" s="3"/>
      <c r="D385" s="17">
        <v>0</v>
      </c>
      <c r="E385" s="17">
        <v>9748.09</v>
      </c>
      <c r="F385" s="8" t="s">
        <v>428</v>
      </c>
      <c r="G385" s="17">
        <v>1458</v>
      </c>
      <c r="H385" s="10" t="s">
        <v>428</v>
      </c>
      <c r="I385" s="10" t="s">
        <v>428</v>
      </c>
      <c r="J385" s="17">
        <v>0</v>
      </c>
      <c r="K385" s="17">
        <v>3946.968669</v>
      </c>
      <c r="L385" s="10" t="s">
        <v>428</v>
      </c>
      <c r="M385" s="17">
        <v>145.8</v>
      </c>
      <c r="N385" s="10" t="s">
        <v>428</v>
      </c>
      <c r="O385" s="10" t="s">
        <v>428</v>
      </c>
      <c r="P385" s="17">
        <f>('поселения Дт'!O279)/1000</f>
        <v>6432.83446</v>
      </c>
      <c r="Q385" s="10" t="s">
        <v>428</v>
      </c>
      <c r="R385" s="17">
        <v>4770</v>
      </c>
      <c r="S385" s="10" t="s">
        <v>428</v>
      </c>
    </row>
    <row r="386" spans="1:19" ht="15">
      <c r="A386" s="3" t="s">
        <v>280</v>
      </c>
      <c r="B386" s="3" t="s">
        <v>286</v>
      </c>
      <c r="C386" s="3"/>
      <c r="D386" s="17">
        <v>0</v>
      </c>
      <c r="E386" s="17">
        <v>3123.66562</v>
      </c>
      <c r="F386" s="8" t="s">
        <v>428</v>
      </c>
      <c r="G386" s="17">
        <v>269</v>
      </c>
      <c r="H386" s="10" t="s">
        <v>428</v>
      </c>
      <c r="I386" s="10" t="s">
        <v>428</v>
      </c>
      <c r="J386" s="17">
        <v>0</v>
      </c>
      <c r="K386" s="17">
        <v>742.997073</v>
      </c>
      <c r="L386" s="10" t="s">
        <v>428</v>
      </c>
      <c r="M386" s="17">
        <v>60.7</v>
      </c>
      <c r="N386" s="10" t="s">
        <v>428</v>
      </c>
      <c r="O386" s="10" t="s">
        <v>428</v>
      </c>
      <c r="P386" s="17">
        <f>('поселения Дт'!O280)/1000</f>
        <v>508.7632</v>
      </c>
      <c r="Q386" s="10" t="s">
        <v>428</v>
      </c>
      <c r="R386" s="17">
        <v>2712</v>
      </c>
      <c r="S386" s="10" t="s">
        <v>428</v>
      </c>
    </row>
    <row r="387" spans="1:19" ht="15">
      <c r="A387" s="3" t="s">
        <v>280</v>
      </c>
      <c r="B387" s="3" t="s">
        <v>287</v>
      </c>
      <c r="C387" s="3"/>
      <c r="D387" s="17">
        <v>0</v>
      </c>
      <c r="E387" s="17">
        <v>7328.31</v>
      </c>
      <c r="F387" s="8" t="s">
        <v>428</v>
      </c>
      <c r="G387" s="17">
        <v>1000</v>
      </c>
      <c r="H387" s="10" t="s">
        <v>428</v>
      </c>
      <c r="I387" s="10" t="s">
        <v>428</v>
      </c>
      <c r="J387" s="17">
        <v>0</v>
      </c>
      <c r="K387" s="17">
        <v>2534.5478279999998</v>
      </c>
      <c r="L387" s="10" t="s">
        <v>428</v>
      </c>
      <c r="M387" s="17">
        <v>500</v>
      </c>
      <c r="N387" s="10" t="s">
        <v>428</v>
      </c>
      <c r="O387" s="10" t="s">
        <v>428</v>
      </c>
      <c r="P387" s="17">
        <f>('поселения Дт'!O281)/1000</f>
        <v>3264.27552</v>
      </c>
      <c r="Q387" s="10"/>
      <c r="R387" s="17"/>
      <c r="S387" s="10"/>
    </row>
    <row r="388" spans="1:19" ht="15">
      <c r="A388" s="3" t="s">
        <v>280</v>
      </c>
      <c r="B388" s="3" t="s">
        <v>288</v>
      </c>
      <c r="C388" s="3"/>
      <c r="D388" s="17">
        <v>0</v>
      </c>
      <c r="E388" s="17">
        <v>11422.75014</v>
      </c>
      <c r="F388" s="8" t="s">
        <v>428</v>
      </c>
      <c r="G388" s="17">
        <v>800</v>
      </c>
      <c r="H388" s="10" t="s">
        <v>428</v>
      </c>
      <c r="I388" s="10" t="s">
        <v>428</v>
      </c>
      <c r="J388" s="17">
        <v>0</v>
      </c>
      <c r="K388" s="17">
        <v>3254.4407459999998</v>
      </c>
      <c r="L388" s="10" t="s">
        <v>428</v>
      </c>
      <c r="M388" s="17">
        <v>800</v>
      </c>
      <c r="N388" s="10" t="s">
        <v>428</v>
      </c>
      <c r="O388" s="10" t="s">
        <v>428</v>
      </c>
      <c r="P388" s="17">
        <f>('поселения Дт'!O282)/1000</f>
        <v>1895.5215</v>
      </c>
      <c r="Q388" s="10" t="s">
        <v>428</v>
      </c>
      <c r="R388" s="17">
        <v>4570</v>
      </c>
      <c r="S388" s="10" t="s">
        <v>428</v>
      </c>
    </row>
    <row r="389" spans="1:19" ht="15">
      <c r="A389" s="3" t="s">
        <v>280</v>
      </c>
      <c r="B389" s="3" t="s">
        <v>289</v>
      </c>
      <c r="C389" s="3"/>
      <c r="D389" s="17">
        <v>0</v>
      </c>
      <c r="E389" s="17">
        <v>7219.067</v>
      </c>
      <c r="F389" s="8" t="s">
        <v>428</v>
      </c>
      <c r="G389" s="17">
        <v>268.3</v>
      </c>
      <c r="H389" s="10" t="s">
        <v>428</v>
      </c>
      <c r="I389" s="10" t="s">
        <v>428</v>
      </c>
      <c r="J389" s="17">
        <v>0</v>
      </c>
      <c r="K389" s="17">
        <v>1753.9747889999999</v>
      </c>
      <c r="L389" s="10" t="s">
        <v>428</v>
      </c>
      <c r="M389" s="17">
        <v>0</v>
      </c>
      <c r="N389" s="10" t="s">
        <v>428</v>
      </c>
      <c r="O389" s="10" t="s">
        <v>428</v>
      </c>
      <c r="P389" s="17">
        <f>('поселения Дт'!O283)/1000</f>
        <v>2321.99826</v>
      </c>
      <c r="Q389" s="10" t="s">
        <v>428</v>
      </c>
      <c r="R389" s="17">
        <v>3882</v>
      </c>
      <c r="S389" s="10" t="s">
        <v>428</v>
      </c>
    </row>
    <row r="390" spans="1:19" ht="15">
      <c r="A390" s="3" t="s">
        <v>280</v>
      </c>
      <c r="B390" s="3" t="s">
        <v>290</v>
      </c>
      <c r="C390" s="3"/>
      <c r="D390" s="17">
        <v>0</v>
      </c>
      <c r="E390" s="17">
        <v>2385.74221</v>
      </c>
      <c r="F390" s="8" t="s">
        <v>428</v>
      </c>
      <c r="G390" s="17">
        <v>250</v>
      </c>
      <c r="H390" s="10" t="s">
        <v>428</v>
      </c>
      <c r="I390" s="10" t="s">
        <v>428</v>
      </c>
      <c r="J390" s="17">
        <v>0</v>
      </c>
      <c r="K390" s="17">
        <v>528.5357805</v>
      </c>
      <c r="L390" s="10" t="s">
        <v>428</v>
      </c>
      <c r="M390" s="17">
        <v>50</v>
      </c>
      <c r="N390" s="10" t="s">
        <v>428</v>
      </c>
      <c r="O390" s="10" t="s">
        <v>428</v>
      </c>
      <c r="P390" s="17">
        <f>('поселения Дт'!O284)/1000</f>
        <v>891.52966</v>
      </c>
      <c r="Q390" s="10" t="s">
        <v>428</v>
      </c>
      <c r="R390" s="17">
        <v>2717</v>
      </c>
      <c r="S390" s="10" t="s">
        <v>428</v>
      </c>
    </row>
    <row r="391" spans="1:19" ht="15">
      <c r="A391" s="3" t="s">
        <v>280</v>
      </c>
      <c r="B391" s="3" t="s">
        <v>291</v>
      </c>
      <c r="C391" s="3"/>
      <c r="D391" s="17">
        <v>0</v>
      </c>
      <c r="E391" s="17">
        <v>3688.99743</v>
      </c>
      <c r="F391" s="8" t="s">
        <v>428</v>
      </c>
      <c r="G391" s="17">
        <v>317.7</v>
      </c>
      <c r="H391" s="10" t="s">
        <v>428</v>
      </c>
      <c r="I391" s="10" t="s">
        <v>428</v>
      </c>
      <c r="J391" s="17">
        <v>0</v>
      </c>
      <c r="K391" s="17">
        <v>1688.8105965</v>
      </c>
      <c r="L391" s="10" t="s">
        <v>428</v>
      </c>
      <c r="M391" s="17">
        <v>32</v>
      </c>
      <c r="N391" s="10" t="s">
        <v>428</v>
      </c>
      <c r="O391" s="10" t="s">
        <v>428</v>
      </c>
      <c r="P391" s="17">
        <f>('поселения Дт'!O285)/1000</f>
        <v>1261.2698799999998</v>
      </c>
      <c r="Q391" s="10" t="s">
        <v>428</v>
      </c>
      <c r="R391" s="17">
        <v>3105</v>
      </c>
      <c r="S391" s="10" t="s">
        <v>428</v>
      </c>
    </row>
    <row r="392" spans="1:19" ht="15">
      <c r="A392" s="3" t="s">
        <v>292</v>
      </c>
      <c r="B392" s="3" t="s">
        <v>292</v>
      </c>
      <c r="C392" s="3"/>
      <c r="D392" s="17" t="s">
        <v>432</v>
      </c>
      <c r="E392" s="17" t="s">
        <v>432</v>
      </c>
      <c r="F392" s="8" t="s">
        <v>432</v>
      </c>
      <c r="G392" s="17" t="s">
        <v>432</v>
      </c>
      <c r="H392" s="10" t="s">
        <v>432</v>
      </c>
      <c r="I392" s="10" t="s">
        <v>432</v>
      </c>
      <c r="J392" s="17" t="s">
        <v>432</v>
      </c>
      <c r="K392" s="17" t="s">
        <v>432</v>
      </c>
      <c r="L392" s="10" t="s">
        <v>432</v>
      </c>
      <c r="M392" s="17" t="s">
        <v>432</v>
      </c>
      <c r="N392" s="4" t="s">
        <v>432</v>
      </c>
      <c r="O392" s="4" t="s">
        <v>432</v>
      </c>
      <c r="P392" s="17">
        <v>0</v>
      </c>
      <c r="Q392" s="10" t="s">
        <v>432</v>
      </c>
      <c r="R392" s="17" t="s">
        <v>432</v>
      </c>
      <c r="S392" s="10" t="s">
        <v>432</v>
      </c>
    </row>
    <row r="393" spans="1:19" ht="15">
      <c r="A393" s="3" t="s">
        <v>292</v>
      </c>
      <c r="B393" s="3" t="s">
        <v>16</v>
      </c>
      <c r="C393" s="3"/>
      <c r="D393" s="17">
        <v>47951.6</v>
      </c>
      <c r="E393" s="17">
        <v>265333.124</v>
      </c>
      <c r="F393" s="8" t="s">
        <v>428</v>
      </c>
      <c r="G393" s="17">
        <v>84251.6</v>
      </c>
      <c r="H393" s="10" t="s">
        <v>428</v>
      </c>
      <c r="I393" s="10" t="s">
        <v>428</v>
      </c>
      <c r="J393" s="17">
        <v>1526.08242</v>
      </c>
      <c r="K393" s="17">
        <v>60225.54</v>
      </c>
      <c r="L393" s="10" t="s">
        <v>428</v>
      </c>
      <c r="M393" s="17">
        <v>3968.2</v>
      </c>
      <c r="N393" s="10" t="s">
        <v>428</v>
      </c>
      <c r="O393" s="10" t="s">
        <v>428</v>
      </c>
      <c r="P393" s="17">
        <f>'МР Дт'!N39</f>
        <v>118682.314681546</v>
      </c>
      <c r="Q393" s="10" t="s">
        <v>428</v>
      </c>
      <c r="R393" s="17">
        <v>63903</v>
      </c>
      <c r="S393" s="10" t="s">
        <v>428</v>
      </c>
    </row>
    <row r="394" spans="1:19" ht="15">
      <c r="A394" s="3" t="s">
        <v>292</v>
      </c>
      <c r="B394" s="3" t="s">
        <v>429</v>
      </c>
      <c r="C394" s="3"/>
      <c r="D394" s="17" t="s">
        <v>432</v>
      </c>
      <c r="E394" s="17" t="s">
        <v>432</v>
      </c>
      <c r="F394" s="8" t="s">
        <v>432</v>
      </c>
      <c r="G394" s="17" t="s">
        <v>432</v>
      </c>
      <c r="H394" s="10" t="s">
        <v>432</v>
      </c>
      <c r="I394" s="10" t="s">
        <v>432</v>
      </c>
      <c r="J394" s="17" t="s">
        <v>432</v>
      </c>
      <c r="K394" s="17" t="s">
        <v>432</v>
      </c>
      <c r="L394" s="10" t="s">
        <v>432</v>
      </c>
      <c r="M394" s="17" t="s">
        <v>432</v>
      </c>
      <c r="N394" s="10" t="s">
        <v>432</v>
      </c>
      <c r="O394" s="4" t="s">
        <v>432</v>
      </c>
      <c r="P394" s="17">
        <v>0</v>
      </c>
      <c r="Q394" s="10" t="s">
        <v>432</v>
      </c>
      <c r="R394" s="17" t="s">
        <v>432</v>
      </c>
      <c r="S394" s="10" t="s">
        <v>432</v>
      </c>
    </row>
    <row r="395" spans="1:19" ht="15">
      <c r="A395" s="3" t="s">
        <v>292</v>
      </c>
      <c r="B395" s="3" t="s">
        <v>430</v>
      </c>
      <c r="C395" s="3"/>
      <c r="D395" s="17" t="s">
        <v>432</v>
      </c>
      <c r="E395" s="17" t="s">
        <v>432</v>
      </c>
      <c r="F395" s="8" t="s">
        <v>432</v>
      </c>
      <c r="G395" s="17" t="s">
        <v>432</v>
      </c>
      <c r="H395" s="10" t="s">
        <v>432</v>
      </c>
      <c r="I395" s="10" t="s">
        <v>432</v>
      </c>
      <c r="J395" s="17" t="s">
        <v>432</v>
      </c>
      <c r="K395" s="17" t="s">
        <v>432</v>
      </c>
      <c r="L395" s="10" t="s">
        <v>432</v>
      </c>
      <c r="M395" s="17" t="s">
        <v>432</v>
      </c>
      <c r="N395" s="10" t="s">
        <v>432</v>
      </c>
      <c r="O395" s="4" t="s">
        <v>432</v>
      </c>
      <c r="P395" s="17">
        <v>0</v>
      </c>
      <c r="Q395" s="10" t="s">
        <v>432</v>
      </c>
      <c r="R395" s="17" t="s">
        <v>432</v>
      </c>
      <c r="S395" s="10" t="s">
        <v>432</v>
      </c>
    </row>
    <row r="396" spans="1:19" ht="15">
      <c r="A396" s="3" t="s">
        <v>292</v>
      </c>
      <c r="B396" s="3" t="s">
        <v>1202</v>
      </c>
      <c r="C396" s="3"/>
      <c r="D396" s="17">
        <v>32190</v>
      </c>
      <c r="E396" s="17">
        <v>145199</v>
      </c>
      <c r="F396" s="8" t="s">
        <v>428</v>
      </c>
      <c r="G396" s="17">
        <v>35507</v>
      </c>
      <c r="H396" s="10" t="s">
        <v>428</v>
      </c>
      <c r="I396" s="10" t="s">
        <v>428</v>
      </c>
      <c r="J396" s="17">
        <v>635.05425</v>
      </c>
      <c r="K396" s="17">
        <v>26235.51</v>
      </c>
      <c r="L396" s="10" t="s">
        <v>428</v>
      </c>
      <c r="M396" s="17">
        <v>2258.8</v>
      </c>
      <c r="N396" s="10" t="s">
        <v>428</v>
      </c>
      <c r="O396" s="10" t="s">
        <v>428</v>
      </c>
      <c r="P396" s="17">
        <f>('поселения Дт'!O287)/1000</f>
        <v>20491.4</v>
      </c>
      <c r="Q396" s="10" t="s">
        <v>428</v>
      </c>
      <c r="R396" s="17">
        <v>15164</v>
      </c>
      <c r="S396" s="10" t="s">
        <v>428</v>
      </c>
    </row>
    <row r="397" spans="1:19" ht="15">
      <c r="A397" s="3" t="s">
        <v>292</v>
      </c>
      <c r="B397" s="3" t="s">
        <v>431</v>
      </c>
      <c r="C397" s="3"/>
      <c r="D397" s="17" t="s">
        <v>432</v>
      </c>
      <c r="E397" s="17" t="s">
        <v>432</v>
      </c>
      <c r="F397" s="8" t="s">
        <v>432</v>
      </c>
      <c r="G397" s="17" t="s">
        <v>432</v>
      </c>
      <c r="H397" s="10" t="s">
        <v>432</v>
      </c>
      <c r="I397" s="10" t="s">
        <v>432</v>
      </c>
      <c r="J397" s="17" t="s">
        <v>432</v>
      </c>
      <c r="K397" s="17" t="s">
        <v>432</v>
      </c>
      <c r="L397" s="10" t="s">
        <v>432</v>
      </c>
      <c r="M397" s="17" t="s">
        <v>432</v>
      </c>
      <c r="N397" s="4" t="s">
        <v>432</v>
      </c>
      <c r="O397" s="4" t="s">
        <v>432</v>
      </c>
      <c r="P397" s="17">
        <v>0</v>
      </c>
      <c r="Q397" s="10" t="s">
        <v>432</v>
      </c>
      <c r="R397" s="17" t="s">
        <v>432</v>
      </c>
      <c r="S397" s="10" t="s">
        <v>432</v>
      </c>
    </row>
    <row r="398" spans="1:19" ht="15">
      <c r="A398" s="3" t="s">
        <v>292</v>
      </c>
      <c r="B398" s="3" t="s">
        <v>293</v>
      </c>
      <c r="C398" s="3"/>
      <c r="D398" s="17">
        <v>500</v>
      </c>
      <c r="E398" s="17">
        <v>6434</v>
      </c>
      <c r="F398" s="8" t="s">
        <v>428</v>
      </c>
      <c r="G398" s="17">
        <v>500</v>
      </c>
      <c r="H398" s="10" t="s">
        <v>428</v>
      </c>
      <c r="I398" s="10" t="s">
        <v>428</v>
      </c>
      <c r="J398" s="17">
        <v>7.628430000000001</v>
      </c>
      <c r="K398" s="17">
        <v>1056.615</v>
      </c>
      <c r="L398" s="10" t="s">
        <v>428</v>
      </c>
      <c r="M398" s="17">
        <v>30</v>
      </c>
      <c r="N398" s="10" t="s">
        <v>428</v>
      </c>
      <c r="O398" s="10" t="s">
        <v>428</v>
      </c>
      <c r="P398" s="17">
        <f>('поселения Дт'!O288)/1000</f>
        <v>930.5</v>
      </c>
      <c r="Q398" s="10" t="s">
        <v>428</v>
      </c>
      <c r="R398" s="17">
        <v>3687</v>
      </c>
      <c r="S398" s="10" t="s">
        <v>428</v>
      </c>
    </row>
    <row r="399" spans="1:19" ht="15">
      <c r="A399" s="3" t="s">
        <v>292</v>
      </c>
      <c r="B399" s="3" t="s">
        <v>294</v>
      </c>
      <c r="C399" s="3"/>
      <c r="D399" s="17">
        <v>0</v>
      </c>
      <c r="E399" s="17">
        <v>3544</v>
      </c>
      <c r="F399" s="8" t="s">
        <v>428</v>
      </c>
      <c r="G399" s="17">
        <v>0</v>
      </c>
      <c r="H399" s="10" t="s">
        <v>428</v>
      </c>
      <c r="I399" s="10" t="s">
        <v>428</v>
      </c>
      <c r="J399" s="17">
        <v>0</v>
      </c>
      <c r="K399" s="17">
        <v>1117.905</v>
      </c>
      <c r="L399" s="10" t="s">
        <v>428</v>
      </c>
      <c r="M399" s="17">
        <v>0</v>
      </c>
      <c r="N399" s="10" t="s">
        <v>428</v>
      </c>
      <c r="O399" s="10" t="s">
        <v>428</v>
      </c>
      <c r="P399" s="17">
        <f>('поселения Дт'!O289)/1000</f>
        <v>925</v>
      </c>
      <c r="Q399" s="10" t="s">
        <v>428</v>
      </c>
      <c r="R399" s="17">
        <v>3105</v>
      </c>
      <c r="S399" s="10" t="s">
        <v>428</v>
      </c>
    </row>
    <row r="400" spans="1:19" ht="15">
      <c r="A400" s="3" t="s">
        <v>292</v>
      </c>
      <c r="B400" s="3" t="s">
        <v>295</v>
      </c>
      <c r="C400" s="3"/>
      <c r="D400" s="17">
        <v>3695</v>
      </c>
      <c r="E400" s="17">
        <v>15077</v>
      </c>
      <c r="F400" s="8" t="s">
        <v>428</v>
      </c>
      <c r="G400" s="17">
        <v>3805</v>
      </c>
      <c r="H400" s="10" t="s">
        <v>428</v>
      </c>
      <c r="I400" s="10" t="s">
        <v>428</v>
      </c>
      <c r="J400" s="17">
        <v>16.27397</v>
      </c>
      <c r="K400" s="17">
        <v>2466.42</v>
      </c>
      <c r="L400" s="10" t="s">
        <v>428</v>
      </c>
      <c r="M400" s="17">
        <v>126</v>
      </c>
      <c r="N400" s="10" t="s">
        <v>428</v>
      </c>
      <c r="O400" s="10" t="s">
        <v>428</v>
      </c>
      <c r="P400" s="17">
        <f>('поселения Дт'!O290)/1000</f>
        <v>5365.2</v>
      </c>
      <c r="Q400" s="10" t="s">
        <v>428</v>
      </c>
      <c r="R400" s="17">
        <v>4570</v>
      </c>
      <c r="S400" s="10" t="s">
        <v>428</v>
      </c>
    </row>
    <row r="401" spans="1:19" ht="15">
      <c r="A401" s="3" t="s">
        <v>292</v>
      </c>
      <c r="B401" s="3" t="s">
        <v>296</v>
      </c>
      <c r="C401" s="3"/>
      <c r="D401" s="17">
        <v>0</v>
      </c>
      <c r="E401" s="17">
        <v>3910</v>
      </c>
      <c r="F401" s="8" t="s">
        <v>428</v>
      </c>
      <c r="G401" s="17">
        <v>947</v>
      </c>
      <c r="H401" s="10" t="s">
        <v>428</v>
      </c>
      <c r="I401" s="10" t="s">
        <v>428</v>
      </c>
      <c r="J401" s="17">
        <v>0</v>
      </c>
      <c r="K401" s="17">
        <v>882.24</v>
      </c>
      <c r="L401" s="10" t="s">
        <v>428</v>
      </c>
      <c r="M401" s="17">
        <v>34.4</v>
      </c>
      <c r="N401" s="10" t="s">
        <v>428</v>
      </c>
      <c r="O401" s="10" t="s">
        <v>428</v>
      </c>
      <c r="P401" s="17">
        <f>('поселения Дт'!O291)/1000</f>
        <v>1854</v>
      </c>
      <c r="Q401" s="10" t="s">
        <v>428</v>
      </c>
      <c r="R401" s="17">
        <v>2912</v>
      </c>
      <c r="S401" s="10" t="s">
        <v>428</v>
      </c>
    </row>
    <row r="402" spans="1:19" ht="15">
      <c r="A402" s="3" t="s">
        <v>292</v>
      </c>
      <c r="B402" s="3" t="s">
        <v>297</v>
      </c>
      <c r="C402" s="3"/>
      <c r="D402" s="17">
        <v>0</v>
      </c>
      <c r="E402" s="17">
        <v>9799</v>
      </c>
      <c r="F402" s="8" t="s">
        <v>428</v>
      </c>
      <c r="G402" s="17">
        <v>0</v>
      </c>
      <c r="H402" s="10" t="s">
        <v>428</v>
      </c>
      <c r="I402" s="10" t="s">
        <v>428</v>
      </c>
      <c r="J402" s="17">
        <v>0</v>
      </c>
      <c r="K402" s="17">
        <v>1920.285</v>
      </c>
      <c r="L402" s="10" t="s">
        <v>428</v>
      </c>
      <c r="M402" s="17">
        <v>0</v>
      </c>
      <c r="N402" s="10" t="s">
        <v>428</v>
      </c>
      <c r="O402" s="10" t="s">
        <v>428</v>
      </c>
      <c r="P402" s="17">
        <f>('поселения Дт'!O292)/1000</f>
        <v>1122.1</v>
      </c>
      <c r="Q402" s="10" t="s">
        <v>428</v>
      </c>
      <c r="R402" s="17">
        <v>4570</v>
      </c>
      <c r="S402" s="10" t="s">
        <v>428</v>
      </c>
    </row>
    <row r="403" spans="1:19" ht="15">
      <c r="A403" s="3" t="s">
        <v>292</v>
      </c>
      <c r="B403" s="3" t="s">
        <v>298</v>
      </c>
      <c r="C403" s="3"/>
      <c r="D403" s="17">
        <v>0</v>
      </c>
      <c r="E403" s="17">
        <v>5426</v>
      </c>
      <c r="F403" s="8" t="s">
        <v>428</v>
      </c>
      <c r="G403" s="17">
        <v>0</v>
      </c>
      <c r="H403" s="10" t="s">
        <v>428</v>
      </c>
      <c r="I403" s="10" t="s">
        <v>428</v>
      </c>
      <c r="J403" s="17">
        <v>0</v>
      </c>
      <c r="K403" s="17">
        <v>1092.015</v>
      </c>
      <c r="L403" s="10" t="s">
        <v>428</v>
      </c>
      <c r="M403" s="17">
        <v>0</v>
      </c>
      <c r="N403" s="10" t="s">
        <v>428</v>
      </c>
      <c r="O403" s="10" t="s">
        <v>428</v>
      </c>
      <c r="P403" s="17">
        <f>('поселения Дт'!O293)/1000</f>
        <v>870.9</v>
      </c>
      <c r="Q403" s="10" t="s">
        <v>428</v>
      </c>
      <c r="R403" s="17">
        <v>3105</v>
      </c>
      <c r="S403" s="10" t="s">
        <v>428</v>
      </c>
    </row>
    <row r="404" spans="1:19" ht="15">
      <c r="A404" s="3" t="s">
        <v>292</v>
      </c>
      <c r="B404" s="3" t="s">
        <v>299</v>
      </c>
      <c r="C404" s="3"/>
      <c r="D404" s="17">
        <v>0</v>
      </c>
      <c r="E404" s="17">
        <v>2717</v>
      </c>
      <c r="F404" s="8" t="s">
        <v>428</v>
      </c>
      <c r="G404" s="17">
        <v>0</v>
      </c>
      <c r="H404" s="10" t="s">
        <v>428</v>
      </c>
      <c r="I404" s="10" t="s">
        <v>428</v>
      </c>
      <c r="J404" s="17">
        <v>0</v>
      </c>
      <c r="K404" s="17">
        <v>1261.005</v>
      </c>
      <c r="L404" s="10" t="s">
        <v>428</v>
      </c>
      <c r="M404" s="17">
        <v>0</v>
      </c>
      <c r="N404" s="10" t="s">
        <v>428</v>
      </c>
      <c r="O404" s="10" t="s">
        <v>428</v>
      </c>
      <c r="P404" s="17">
        <f>('поселения Дт'!O294)/1000</f>
        <v>1095.7</v>
      </c>
      <c r="Q404" s="10" t="s">
        <v>428</v>
      </c>
      <c r="R404" s="17">
        <v>3105</v>
      </c>
      <c r="S404" s="10" t="s">
        <v>428</v>
      </c>
    </row>
    <row r="405" spans="1:19" ht="15">
      <c r="A405" s="3" t="s">
        <v>292</v>
      </c>
      <c r="B405" s="3" t="s">
        <v>300</v>
      </c>
      <c r="C405" s="3"/>
      <c r="D405" s="17">
        <v>0</v>
      </c>
      <c r="E405" s="17">
        <v>4863</v>
      </c>
      <c r="F405" s="8" t="s">
        <v>428</v>
      </c>
      <c r="G405" s="17">
        <v>0</v>
      </c>
      <c r="H405" s="10" t="s">
        <v>428</v>
      </c>
      <c r="I405" s="10" t="s">
        <v>428</v>
      </c>
      <c r="J405" s="17">
        <v>0</v>
      </c>
      <c r="K405" s="17">
        <v>1266</v>
      </c>
      <c r="L405" s="10" t="s">
        <v>428</v>
      </c>
      <c r="M405" s="17">
        <v>0</v>
      </c>
      <c r="N405" s="10" t="s">
        <v>428</v>
      </c>
      <c r="O405" s="10" t="s">
        <v>428</v>
      </c>
      <c r="P405" s="17">
        <f>('поселения Дт'!O295)/1000</f>
        <v>638</v>
      </c>
      <c r="Q405" s="10" t="s">
        <v>428</v>
      </c>
      <c r="R405" s="17">
        <v>3299</v>
      </c>
      <c r="S405" s="10" t="s">
        <v>428</v>
      </c>
    </row>
    <row r="406" spans="1:19" ht="15">
      <c r="A406" s="3" t="s">
        <v>301</v>
      </c>
      <c r="B406" s="3" t="s">
        <v>301</v>
      </c>
      <c r="C406" s="3"/>
      <c r="D406" s="17" t="s">
        <v>432</v>
      </c>
      <c r="E406" s="17" t="s">
        <v>432</v>
      </c>
      <c r="F406" s="8" t="s">
        <v>432</v>
      </c>
      <c r="G406" s="17" t="s">
        <v>432</v>
      </c>
      <c r="H406" s="10" t="s">
        <v>432</v>
      </c>
      <c r="I406" s="10" t="s">
        <v>432</v>
      </c>
      <c r="J406" s="17" t="s">
        <v>432</v>
      </c>
      <c r="K406" s="17" t="s">
        <v>432</v>
      </c>
      <c r="L406" s="10" t="s">
        <v>432</v>
      </c>
      <c r="M406" s="17" t="s">
        <v>432</v>
      </c>
      <c r="N406" s="4" t="s">
        <v>432</v>
      </c>
      <c r="O406" s="4" t="s">
        <v>432</v>
      </c>
      <c r="P406" s="17">
        <v>0</v>
      </c>
      <c r="Q406" s="10" t="s">
        <v>432</v>
      </c>
      <c r="R406" s="17" t="s">
        <v>432</v>
      </c>
      <c r="S406" s="10" t="s">
        <v>432</v>
      </c>
    </row>
    <row r="407" spans="1:19" ht="15">
      <c r="A407" s="3" t="s">
        <v>301</v>
      </c>
      <c r="B407" s="3" t="s">
        <v>16</v>
      </c>
      <c r="C407" s="3"/>
      <c r="D407" s="17">
        <v>97000</v>
      </c>
      <c r="E407" s="17">
        <v>570085.779</v>
      </c>
      <c r="F407" s="8" t="s">
        <v>428</v>
      </c>
      <c r="G407" s="17">
        <v>300000</v>
      </c>
      <c r="H407" s="10" t="s">
        <v>428</v>
      </c>
      <c r="I407" s="10" t="s">
        <v>428</v>
      </c>
      <c r="J407" s="17">
        <v>3421.73285</v>
      </c>
      <c r="K407" s="17">
        <v>106927.71</v>
      </c>
      <c r="L407" s="10" t="s">
        <v>428</v>
      </c>
      <c r="M407" s="17">
        <v>7000</v>
      </c>
      <c r="N407" s="10" t="s">
        <v>428</v>
      </c>
      <c r="O407" s="10" t="s">
        <v>428</v>
      </c>
      <c r="P407" s="17">
        <f>'МР Дт'!N40</f>
        <v>96144.4101908397</v>
      </c>
      <c r="Q407" s="10" t="s">
        <v>428</v>
      </c>
      <c r="R407" s="17">
        <v>117360</v>
      </c>
      <c r="S407" s="10" t="s">
        <v>428</v>
      </c>
    </row>
    <row r="408" spans="1:19" ht="15">
      <c r="A408" s="3" t="s">
        <v>301</v>
      </c>
      <c r="B408" s="3" t="s">
        <v>429</v>
      </c>
      <c r="C408" s="3"/>
      <c r="D408" s="17" t="s">
        <v>432</v>
      </c>
      <c r="E408" s="17" t="s">
        <v>432</v>
      </c>
      <c r="F408" s="8" t="s">
        <v>432</v>
      </c>
      <c r="G408" s="17" t="s">
        <v>432</v>
      </c>
      <c r="H408" s="10" t="s">
        <v>432</v>
      </c>
      <c r="I408" s="10" t="s">
        <v>432</v>
      </c>
      <c r="J408" s="17" t="s">
        <v>432</v>
      </c>
      <c r="K408" s="17" t="s">
        <v>432</v>
      </c>
      <c r="L408" s="10" t="s">
        <v>432</v>
      </c>
      <c r="M408" s="17" t="s">
        <v>432</v>
      </c>
      <c r="N408" s="4" t="s">
        <v>432</v>
      </c>
      <c r="O408" s="4" t="s">
        <v>432</v>
      </c>
      <c r="P408" s="17">
        <v>0</v>
      </c>
      <c r="Q408" s="10" t="s">
        <v>432</v>
      </c>
      <c r="R408" s="17" t="s">
        <v>432</v>
      </c>
      <c r="S408" s="10" t="s">
        <v>432</v>
      </c>
    </row>
    <row r="409" spans="1:19" ht="15">
      <c r="A409" s="3" t="s">
        <v>301</v>
      </c>
      <c r="B409" s="3" t="s">
        <v>430</v>
      </c>
      <c r="C409" s="3"/>
      <c r="D409" s="17" t="s">
        <v>432</v>
      </c>
      <c r="E409" s="17" t="s">
        <v>432</v>
      </c>
      <c r="F409" s="8" t="s">
        <v>432</v>
      </c>
      <c r="G409" s="17" t="s">
        <v>432</v>
      </c>
      <c r="H409" s="10" t="s">
        <v>432</v>
      </c>
      <c r="I409" s="10" t="s">
        <v>432</v>
      </c>
      <c r="J409" s="17" t="s">
        <v>432</v>
      </c>
      <c r="K409" s="17" t="s">
        <v>432</v>
      </c>
      <c r="L409" s="10" t="s">
        <v>432</v>
      </c>
      <c r="M409" s="17" t="s">
        <v>432</v>
      </c>
      <c r="N409" s="4" t="s">
        <v>432</v>
      </c>
      <c r="O409" s="4" t="s">
        <v>432</v>
      </c>
      <c r="P409" s="17">
        <v>0</v>
      </c>
      <c r="Q409" s="10" t="s">
        <v>432</v>
      </c>
      <c r="R409" s="17" t="s">
        <v>432</v>
      </c>
      <c r="S409" s="10" t="s">
        <v>432</v>
      </c>
    </row>
    <row r="410" spans="1:19" ht="15">
      <c r="A410" s="3" t="s">
        <v>301</v>
      </c>
      <c r="B410" s="3" t="s">
        <v>302</v>
      </c>
      <c r="C410" s="3"/>
      <c r="D410" s="17">
        <v>0</v>
      </c>
      <c r="E410" s="17">
        <v>137905.5</v>
      </c>
      <c r="F410" s="8" t="s">
        <v>428</v>
      </c>
      <c r="G410" s="17">
        <v>137905.5</v>
      </c>
      <c r="H410" s="10" t="s">
        <v>428</v>
      </c>
      <c r="I410" s="10" t="s">
        <v>428</v>
      </c>
      <c r="J410" s="17">
        <v>0</v>
      </c>
      <c r="K410" s="17">
        <v>25296.195</v>
      </c>
      <c r="L410" s="10" t="s">
        <v>428</v>
      </c>
      <c r="M410" s="17">
        <v>0</v>
      </c>
      <c r="N410" s="10" t="s">
        <v>428</v>
      </c>
      <c r="O410" s="10" t="s">
        <v>428</v>
      </c>
      <c r="P410" s="17">
        <f>('поселения Дт'!O297)/1000</f>
        <v>43864.85</v>
      </c>
      <c r="Q410" s="10" t="s">
        <v>428</v>
      </c>
      <c r="R410" s="17">
        <v>9976</v>
      </c>
      <c r="S410" s="10" t="s">
        <v>428</v>
      </c>
    </row>
    <row r="411" spans="1:19" ht="15">
      <c r="A411" s="3" t="s">
        <v>301</v>
      </c>
      <c r="B411" s="3" t="s">
        <v>303</v>
      </c>
      <c r="C411" s="3"/>
      <c r="D411" s="17">
        <v>0</v>
      </c>
      <c r="E411" s="17">
        <v>47508.3</v>
      </c>
      <c r="F411" s="8" t="s">
        <v>428</v>
      </c>
      <c r="G411" s="17">
        <v>0</v>
      </c>
      <c r="H411" s="10" t="s">
        <v>428</v>
      </c>
      <c r="I411" s="10" t="s">
        <v>428</v>
      </c>
      <c r="J411" s="17">
        <v>0</v>
      </c>
      <c r="K411" s="17">
        <v>23654.1</v>
      </c>
      <c r="L411" s="10" t="s">
        <v>428</v>
      </c>
      <c r="M411" s="17">
        <v>0</v>
      </c>
      <c r="N411" s="10" t="s">
        <v>428</v>
      </c>
      <c r="O411" s="10" t="s">
        <v>428</v>
      </c>
      <c r="P411" s="17">
        <f>('поселения Дт'!O298)/1000</f>
        <v>16246.73</v>
      </c>
      <c r="Q411" s="10" t="s">
        <v>428</v>
      </c>
      <c r="R411" s="17">
        <v>11054</v>
      </c>
      <c r="S411" s="10" t="s">
        <v>428</v>
      </c>
    </row>
    <row r="412" spans="1:19" ht="15">
      <c r="A412" s="3" t="s">
        <v>301</v>
      </c>
      <c r="B412" s="3" t="s">
        <v>304</v>
      </c>
      <c r="C412" s="3"/>
      <c r="D412" s="17">
        <v>0</v>
      </c>
      <c r="E412" s="17">
        <v>28609.8</v>
      </c>
      <c r="F412" s="8" t="s">
        <v>428</v>
      </c>
      <c r="G412" s="17">
        <v>12800</v>
      </c>
      <c r="H412" s="10" t="s">
        <v>428</v>
      </c>
      <c r="I412" s="10" t="s">
        <v>428</v>
      </c>
      <c r="J412" s="17">
        <v>0</v>
      </c>
      <c r="K412" s="17">
        <v>6063.855</v>
      </c>
      <c r="L412" s="10" t="s">
        <v>428</v>
      </c>
      <c r="M412" s="17">
        <v>200</v>
      </c>
      <c r="N412" s="10" t="s">
        <v>428</v>
      </c>
      <c r="O412" s="10" t="s">
        <v>428</v>
      </c>
      <c r="P412" s="17">
        <f>('поселения Дт'!O299)/1000</f>
        <v>10278.15</v>
      </c>
      <c r="Q412" s="10" t="s">
        <v>428</v>
      </c>
      <c r="R412" s="17">
        <v>6465</v>
      </c>
      <c r="S412" s="10" t="s">
        <v>428</v>
      </c>
    </row>
    <row r="413" spans="1:19" ht="15">
      <c r="A413" s="3" t="s">
        <v>301</v>
      </c>
      <c r="B413" s="3" t="s">
        <v>431</v>
      </c>
      <c r="C413" s="3"/>
      <c r="D413" s="17" t="s">
        <v>432</v>
      </c>
      <c r="E413" s="17" t="s">
        <v>432</v>
      </c>
      <c r="F413" s="8" t="s">
        <v>432</v>
      </c>
      <c r="G413" s="17" t="s">
        <v>432</v>
      </c>
      <c r="H413" s="10" t="s">
        <v>432</v>
      </c>
      <c r="I413" s="10" t="s">
        <v>432</v>
      </c>
      <c r="J413" s="17" t="s">
        <v>432</v>
      </c>
      <c r="K413" s="17" t="s">
        <v>432</v>
      </c>
      <c r="L413" s="10" t="s">
        <v>432</v>
      </c>
      <c r="M413" s="17" t="s">
        <v>432</v>
      </c>
      <c r="N413" s="10" t="s">
        <v>432</v>
      </c>
      <c r="O413" s="4" t="s">
        <v>432</v>
      </c>
      <c r="P413" s="17">
        <v>0</v>
      </c>
      <c r="Q413" s="10" t="s">
        <v>432</v>
      </c>
      <c r="R413" s="17" t="s">
        <v>432</v>
      </c>
      <c r="S413" s="10" t="s">
        <v>432</v>
      </c>
    </row>
    <row r="414" spans="1:19" ht="15">
      <c r="A414" s="3" t="s">
        <v>301</v>
      </c>
      <c r="B414" s="3" t="s">
        <v>305</v>
      </c>
      <c r="C414" s="3"/>
      <c r="D414" s="17">
        <v>4200</v>
      </c>
      <c r="E414" s="17">
        <v>11701</v>
      </c>
      <c r="F414" s="8" t="s">
        <v>428</v>
      </c>
      <c r="G414" s="17">
        <v>4200</v>
      </c>
      <c r="H414" s="10" t="s">
        <v>428</v>
      </c>
      <c r="I414" s="10" t="s">
        <v>428</v>
      </c>
      <c r="J414" s="17">
        <v>124.96039</v>
      </c>
      <c r="K414" s="17">
        <v>2258.4</v>
      </c>
      <c r="L414" s="10" t="s">
        <v>428</v>
      </c>
      <c r="M414" s="17">
        <v>140</v>
      </c>
      <c r="N414" s="10" t="s">
        <v>428</v>
      </c>
      <c r="O414" s="10" t="s">
        <v>428</v>
      </c>
      <c r="P414" s="17">
        <f>('поселения Дт'!O300)/1000</f>
        <v>6474.1</v>
      </c>
      <c r="Q414" s="10" t="s">
        <v>428</v>
      </c>
      <c r="R414" s="17">
        <v>4270</v>
      </c>
      <c r="S414" s="10" t="s">
        <v>428</v>
      </c>
    </row>
    <row r="415" spans="1:19" ht="15">
      <c r="A415" s="3" t="s">
        <v>301</v>
      </c>
      <c r="B415" s="3" t="s">
        <v>306</v>
      </c>
      <c r="C415" s="3"/>
      <c r="D415" s="17">
        <v>300</v>
      </c>
      <c r="E415" s="17">
        <v>5900</v>
      </c>
      <c r="F415" s="8" t="s">
        <v>428</v>
      </c>
      <c r="G415" s="17">
        <v>3600</v>
      </c>
      <c r="H415" s="10" t="s">
        <v>428</v>
      </c>
      <c r="I415" s="10" t="s">
        <v>428</v>
      </c>
      <c r="J415" s="17">
        <v>18.44384</v>
      </c>
      <c r="K415" s="17">
        <v>1748.355</v>
      </c>
      <c r="L415" s="10" t="s">
        <v>428</v>
      </c>
      <c r="M415" s="17">
        <v>30</v>
      </c>
      <c r="N415" s="10" t="s">
        <v>428</v>
      </c>
      <c r="O415" s="10" t="s">
        <v>428</v>
      </c>
      <c r="P415" s="17">
        <f>('поселения Дт'!O301)/1000</f>
        <v>2662</v>
      </c>
      <c r="Q415" s="10" t="s">
        <v>428</v>
      </c>
      <c r="R415" s="17">
        <v>3299</v>
      </c>
      <c r="S415" s="10" t="s">
        <v>428</v>
      </c>
    </row>
    <row r="416" spans="1:19" ht="15">
      <c r="A416" s="3" t="s">
        <v>301</v>
      </c>
      <c r="B416" s="3" t="s">
        <v>307</v>
      </c>
      <c r="C416" s="3"/>
      <c r="D416" s="17">
        <v>0</v>
      </c>
      <c r="E416" s="17">
        <v>642.5</v>
      </c>
      <c r="F416" s="8" t="s">
        <v>428</v>
      </c>
      <c r="G416" s="17">
        <v>0</v>
      </c>
      <c r="H416" s="10" t="s">
        <v>428</v>
      </c>
      <c r="I416" s="10" t="s">
        <v>428</v>
      </c>
      <c r="J416" s="17">
        <v>0</v>
      </c>
      <c r="K416" s="17">
        <v>2152.95</v>
      </c>
      <c r="L416" s="10" t="s">
        <v>428</v>
      </c>
      <c r="M416" s="17">
        <v>0</v>
      </c>
      <c r="N416" s="10" t="s">
        <v>428</v>
      </c>
      <c r="O416" s="10" t="s">
        <v>428</v>
      </c>
      <c r="P416" s="17">
        <f>('поселения Дт'!O302)/1000</f>
        <v>337.25</v>
      </c>
      <c r="Q416" s="10" t="s">
        <v>428</v>
      </c>
      <c r="R416" s="17">
        <v>3105</v>
      </c>
      <c r="S416" s="10" t="s">
        <v>428</v>
      </c>
    </row>
    <row r="417" spans="1:19" ht="15">
      <c r="A417" s="3" t="s">
        <v>301</v>
      </c>
      <c r="B417" s="3" t="s">
        <v>308</v>
      </c>
      <c r="C417" s="3"/>
      <c r="D417" s="17">
        <v>0</v>
      </c>
      <c r="E417" s="17">
        <v>6389.7</v>
      </c>
      <c r="F417" s="8" t="s">
        <v>428</v>
      </c>
      <c r="G417" s="17">
        <v>0</v>
      </c>
      <c r="H417" s="10" t="s">
        <v>428</v>
      </c>
      <c r="I417" s="10" t="s">
        <v>428</v>
      </c>
      <c r="J417" s="17">
        <v>0</v>
      </c>
      <c r="K417" s="17">
        <v>2170.545</v>
      </c>
      <c r="L417" s="10" t="s">
        <v>428</v>
      </c>
      <c r="M417" s="17">
        <v>0</v>
      </c>
      <c r="N417" s="10" t="s">
        <v>428</v>
      </c>
      <c r="O417" s="10" t="s">
        <v>428</v>
      </c>
      <c r="P417" s="17">
        <f>('поселения Дт'!O303)/1000</f>
        <v>2002.87</v>
      </c>
      <c r="Q417" s="10" t="s">
        <v>428</v>
      </c>
      <c r="R417" s="17">
        <v>4570</v>
      </c>
      <c r="S417" s="10" t="s">
        <v>428</v>
      </c>
    </row>
    <row r="418" spans="1:19" ht="15">
      <c r="A418" s="3" t="s">
        <v>301</v>
      </c>
      <c r="B418" s="3" t="s">
        <v>309</v>
      </c>
      <c r="C418" s="3"/>
      <c r="D418" s="17">
        <v>85.6</v>
      </c>
      <c r="E418" s="17">
        <v>2699.8</v>
      </c>
      <c r="F418" s="8" t="s">
        <v>428</v>
      </c>
      <c r="G418" s="17">
        <v>1400</v>
      </c>
      <c r="H418" s="10" t="s">
        <v>428</v>
      </c>
      <c r="I418" s="10" t="s">
        <v>428</v>
      </c>
      <c r="J418" s="17">
        <v>11.36439</v>
      </c>
      <c r="K418" s="17">
        <v>1276.245</v>
      </c>
      <c r="L418" s="10" t="s">
        <v>428</v>
      </c>
      <c r="M418" s="17">
        <v>19</v>
      </c>
      <c r="N418" s="10" t="s">
        <v>428</v>
      </c>
      <c r="O418" s="10" t="s">
        <v>428</v>
      </c>
      <c r="P418" s="17">
        <f>('поселения Дт'!O304)/1000</f>
        <v>203.68</v>
      </c>
      <c r="Q418" s="10" t="s">
        <v>428</v>
      </c>
      <c r="R418" s="17">
        <v>3105</v>
      </c>
      <c r="S418" s="10" t="s">
        <v>428</v>
      </c>
    </row>
    <row r="419" spans="1:19" ht="15">
      <c r="A419" s="3" t="s">
        <v>301</v>
      </c>
      <c r="B419" s="3" t="s">
        <v>310</v>
      </c>
      <c r="C419" s="3"/>
      <c r="D419" s="17">
        <v>0</v>
      </c>
      <c r="E419" s="17">
        <v>6142.4</v>
      </c>
      <c r="F419" s="8" t="s">
        <v>428</v>
      </c>
      <c r="G419" s="17">
        <v>0</v>
      </c>
      <c r="H419" s="10" t="s">
        <v>428</v>
      </c>
      <c r="I419" s="10" t="s">
        <v>428</v>
      </c>
      <c r="J419" s="17">
        <v>0</v>
      </c>
      <c r="K419" s="17">
        <v>2448.93</v>
      </c>
      <c r="L419" s="10" t="s">
        <v>428</v>
      </c>
      <c r="M419" s="17">
        <v>0</v>
      </c>
      <c r="N419" s="10" t="s">
        <v>428</v>
      </c>
      <c r="O419" s="10" t="s">
        <v>428</v>
      </c>
      <c r="P419" s="17">
        <f>('поселения Дт'!O305)/1000</f>
        <v>1040.54</v>
      </c>
      <c r="Q419" s="10" t="s">
        <v>428</v>
      </c>
      <c r="R419" s="17">
        <v>4570</v>
      </c>
      <c r="S419" s="10" t="s">
        <v>428</v>
      </c>
    </row>
    <row r="420" spans="1:19" ht="15">
      <c r="A420" s="3" t="s">
        <v>301</v>
      </c>
      <c r="B420" s="3" t="s">
        <v>311</v>
      </c>
      <c r="C420" s="3"/>
      <c r="D420" s="17">
        <v>1350</v>
      </c>
      <c r="E420" s="17">
        <v>53160.9</v>
      </c>
      <c r="F420" s="8" t="s">
        <v>428</v>
      </c>
      <c r="G420" s="17">
        <v>1950</v>
      </c>
      <c r="H420" s="10" t="s">
        <v>428</v>
      </c>
      <c r="I420" s="10" t="s">
        <v>428</v>
      </c>
      <c r="J420" s="17">
        <v>81.32877</v>
      </c>
      <c r="K420" s="17">
        <v>11680.455</v>
      </c>
      <c r="L420" s="10" t="s">
        <v>428</v>
      </c>
      <c r="M420" s="17">
        <v>150</v>
      </c>
      <c r="N420" s="10" t="s">
        <v>428</v>
      </c>
      <c r="O420" s="10" t="s">
        <v>428</v>
      </c>
      <c r="P420" s="17">
        <f>('поселения Дт'!O306)/1000</f>
        <v>8734.19</v>
      </c>
      <c r="Q420" s="10" t="s">
        <v>428</v>
      </c>
      <c r="R420" s="17">
        <v>11324</v>
      </c>
      <c r="S420" s="10" t="s">
        <v>428</v>
      </c>
    </row>
    <row r="421" spans="1:19" ht="15">
      <c r="A421" s="3" t="s">
        <v>301</v>
      </c>
      <c r="B421" s="3" t="s">
        <v>312</v>
      </c>
      <c r="C421" s="3"/>
      <c r="D421" s="17">
        <v>0</v>
      </c>
      <c r="E421" s="17">
        <v>24068.2</v>
      </c>
      <c r="F421" s="8" t="s">
        <v>428</v>
      </c>
      <c r="G421" s="17">
        <v>0</v>
      </c>
      <c r="H421" s="10" t="s">
        <v>428</v>
      </c>
      <c r="I421" s="10" t="s">
        <v>428</v>
      </c>
      <c r="J421" s="17">
        <v>0</v>
      </c>
      <c r="K421" s="17">
        <v>4545.585</v>
      </c>
      <c r="L421" s="10" t="s">
        <v>428</v>
      </c>
      <c r="M421" s="17">
        <v>0</v>
      </c>
      <c r="N421" s="10" t="s">
        <v>428</v>
      </c>
      <c r="O421" s="10" t="s">
        <v>428</v>
      </c>
      <c r="P421" s="17">
        <f>('поселения Дт'!O307)/1000</f>
        <v>3305.12</v>
      </c>
      <c r="Q421" s="10" t="s">
        <v>428</v>
      </c>
      <c r="R421" s="17">
        <v>5166</v>
      </c>
      <c r="S421" s="10" t="s">
        <v>428</v>
      </c>
    </row>
    <row r="422" spans="1:19" ht="15">
      <c r="A422" s="3" t="s">
        <v>301</v>
      </c>
      <c r="B422" s="3" t="s">
        <v>313</v>
      </c>
      <c r="C422" s="3"/>
      <c r="D422" s="17">
        <v>0</v>
      </c>
      <c r="E422" s="17">
        <v>349.5</v>
      </c>
      <c r="F422" s="8" t="s">
        <v>428</v>
      </c>
      <c r="G422" s="17">
        <v>0</v>
      </c>
      <c r="H422" s="10" t="s">
        <v>428</v>
      </c>
      <c r="I422" s="10" t="s">
        <v>428</v>
      </c>
      <c r="J422" s="17">
        <v>0</v>
      </c>
      <c r="K422" s="17">
        <v>589.38</v>
      </c>
      <c r="L422" s="10" t="s">
        <v>428</v>
      </c>
      <c r="M422" s="17">
        <v>0</v>
      </c>
      <c r="N422" s="10" t="s">
        <v>428</v>
      </c>
      <c r="O422" s="10" t="s">
        <v>428</v>
      </c>
      <c r="P422" s="17">
        <f>('поселения Дт'!O308)/1000</f>
        <v>2136.95</v>
      </c>
      <c r="Q422" s="10" t="s">
        <v>428</v>
      </c>
      <c r="R422" s="17">
        <v>2717</v>
      </c>
      <c r="S422" s="10" t="s">
        <v>428</v>
      </c>
    </row>
    <row r="423" spans="1:19" ht="15">
      <c r="A423" s="3" t="s">
        <v>314</v>
      </c>
      <c r="B423" s="3" t="s">
        <v>314</v>
      </c>
      <c r="C423" s="3"/>
      <c r="D423" s="17" t="s">
        <v>432</v>
      </c>
      <c r="E423" s="17" t="s">
        <v>432</v>
      </c>
      <c r="F423" s="8" t="s">
        <v>432</v>
      </c>
      <c r="G423" s="17" t="s">
        <v>432</v>
      </c>
      <c r="H423" s="10" t="s">
        <v>432</v>
      </c>
      <c r="I423" s="10" t="s">
        <v>432</v>
      </c>
      <c r="J423" s="17" t="s">
        <v>432</v>
      </c>
      <c r="K423" s="17" t="s">
        <v>432</v>
      </c>
      <c r="L423" s="10" t="s">
        <v>432</v>
      </c>
      <c r="M423" s="17" t="s">
        <v>432</v>
      </c>
      <c r="N423" s="4" t="s">
        <v>432</v>
      </c>
      <c r="O423" s="4" t="s">
        <v>432</v>
      </c>
      <c r="P423" s="17">
        <v>0</v>
      </c>
      <c r="Q423" s="10" t="s">
        <v>432</v>
      </c>
      <c r="R423" s="17" t="s">
        <v>432</v>
      </c>
      <c r="S423" s="10" t="s">
        <v>432</v>
      </c>
    </row>
    <row r="424" spans="1:19" ht="15">
      <c r="A424" s="3" t="s">
        <v>314</v>
      </c>
      <c r="B424" s="3" t="s">
        <v>16</v>
      </c>
      <c r="C424" s="3"/>
      <c r="D424" s="17">
        <v>769298.70931</v>
      </c>
      <c r="E424" s="17">
        <v>1828103.80638</v>
      </c>
      <c r="F424" s="8" t="s">
        <v>428</v>
      </c>
      <c r="G424" s="17">
        <v>850000</v>
      </c>
      <c r="H424" s="10" t="s">
        <v>428</v>
      </c>
      <c r="I424" s="10" t="s">
        <v>428</v>
      </c>
      <c r="J424" s="17">
        <v>17632.30743</v>
      </c>
      <c r="K424" s="17">
        <v>159517.996689</v>
      </c>
      <c r="L424" s="10" t="s">
        <v>428</v>
      </c>
      <c r="M424" s="17">
        <v>23000</v>
      </c>
      <c r="N424" s="10" t="s">
        <v>428</v>
      </c>
      <c r="O424" s="10" t="s">
        <v>428</v>
      </c>
      <c r="P424" s="17">
        <f>'МР Дт'!N41</f>
        <v>78915.81752669241</v>
      </c>
      <c r="Q424" s="10" t="s">
        <v>428</v>
      </c>
      <c r="R424" s="17">
        <v>133096</v>
      </c>
      <c r="S424" s="10" t="s">
        <v>428</v>
      </c>
    </row>
    <row r="425" spans="1:19" ht="15">
      <c r="A425" s="3" t="s">
        <v>314</v>
      </c>
      <c r="B425" s="3" t="s">
        <v>429</v>
      </c>
      <c r="C425" s="3"/>
      <c r="D425" s="17" t="s">
        <v>432</v>
      </c>
      <c r="E425" s="17" t="s">
        <v>432</v>
      </c>
      <c r="F425" s="8" t="s">
        <v>432</v>
      </c>
      <c r="G425" s="17" t="s">
        <v>432</v>
      </c>
      <c r="H425" s="10" t="s">
        <v>432</v>
      </c>
      <c r="I425" s="10" t="s">
        <v>432</v>
      </c>
      <c r="J425" s="17" t="s">
        <v>432</v>
      </c>
      <c r="K425" s="17" t="s">
        <v>432</v>
      </c>
      <c r="L425" s="10" t="s">
        <v>432</v>
      </c>
      <c r="M425" s="17" t="s">
        <v>432</v>
      </c>
      <c r="N425" s="4" t="s">
        <v>432</v>
      </c>
      <c r="O425" s="4" t="s">
        <v>432</v>
      </c>
      <c r="P425" s="17">
        <v>0</v>
      </c>
      <c r="Q425" s="10" t="s">
        <v>432</v>
      </c>
      <c r="R425" s="17" t="s">
        <v>432</v>
      </c>
      <c r="S425" s="10" t="s">
        <v>432</v>
      </c>
    </row>
    <row r="426" spans="1:19" ht="15">
      <c r="A426" s="3" t="s">
        <v>314</v>
      </c>
      <c r="B426" s="3" t="s">
        <v>430</v>
      </c>
      <c r="C426" s="3"/>
      <c r="D426" s="17" t="s">
        <v>432</v>
      </c>
      <c r="E426" s="17" t="s">
        <v>432</v>
      </c>
      <c r="F426" s="8" t="s">
        <v>432</v>
      </c>
      <c r="G426" s="17" t="s">
        <v>432</v>
      </c>
      <c r="H426" s="10" t="s">
        <v>432</v>
      </c>
      <c r="I426" s="10" t="s">
        <v>432</v>
      </c>
      <c r="J426" s="17" t="s">
        <v>432</v>
      </c>
      <c r="K426" s="17" t="s">
        <v>432</v>
      </c>
      <c r="L426" s="10" t="s">
        <v>432</v>
      </c>
      <c r="M426" s="17" t="s">
        <v>432</v>
      </c>
      <c r="N426" s="4" t="s">
        <v>432</v>
      </c>
      <c r="O426" s="4" t="s">
        <v>432</v>
      </c>
      <c r="P426" s="17">
        <v>0</v>
      </c>
      <c r="Q426" s="10" t="s">
        <v>432</v>
      </c>
      <c r="R426" s="17" t="s">
        <v>432</v>
      </c>
      <c r="S426" s="10" t="s">
        <v>432</v>
      </c>
    </row>
    <row r="427" spans="1:19" ht="15">
      <c r="A427" s="3" t="s">
        <v>314</v>
      </c>
      <c r="B427" s="3" t="s">
        <v>1203</v>
      </c>
      <c r="C427" s="3"/>
      <c r="D427" s="17">
        <v>223000</v>
      </c>
      <c r="E427" s="17">
        <v>650864.84678</v>
      </c>
      <c r="F427" s="8" t="s">
        <v>428</v>
      </c>
      <c r="G427" s="17">
        <v>320000</v>
      </c>
      <c r="H427" s="10" t="s">
        <v>428</v>
      </c>
      <c r="I427" s="10" t="s">
        <v>428</v>
      </c>
      <c r="J427" s="17">
        <v>4435.5144199999995</v>
      </c>
      <c r="K427" s="17">
        <v>47056.005583499995</v>
      </c>
      <c r="L427" s="10" t="s">
        <v>428</v>
      </c>
      <c r="M427" s="17">
        <v>20000</v>
      </c>
      <c r="N427" s="10" t="s">
        <v>428</v>
      </c>
      <c r="O427" s="10" t="s">
        <v>428</v>
      </c>
      <c r="P427" s="17">
        <f>('поселения Дт'!O310)/1000</f>
        <v>31666.057109999998</v>
      </c>
      <c r="Q427" s="10" t="s">
        <v>428</v>
      </c>
      <c r="R427" s="17">
        <v>23996</v>
      </c>
      <c r="S427" s="10" t="s">
        <v>428</v>
      </c>
    </row>
    <row r="428" spans="1:19" ht="15">
      <c r="A428" s="3" t="s">
        <v>314</v>
      </c>
      <c r="B428" s="3" t="s">
        <v>431</v>
      </c>
      <c r="C428" s="3"/>
      <c r="D428" s="17" t="s">
        <v>432</v>
      </c>
      <c r="E428" s="17" t="s">
        <v>432</v>
      </c>
      <c r="F428" s="8" t="s">
        <v>432</v>
      </c>
      <c r="G428" s="17" t="s">
        <v>432</v>
      </c>
      <c r="H428" s="10" t="s">
        <v>432</v>
      </c>
      <c r="I428" s="10" t="s">
        <v>432</v>
      </c>
      <c r="J428" s="17" t="s">
        <v>432</v>
      </c>
      <c r="K428" s="17" t="s">
        <v>432</v>
      </c>
      <c r="L428" s="10" t="s">
        <v>432</v>
      </c>
      <c r="M428" s="17" t="s">
        <v>432</v>
      </c>
      <c r="N428" s="4" t="s">
        <v>432</v>
      </c>
      <c r="O428" s="4" t="s">
        <v>432</v>
      </c>
      <c r="P428" s="17">
        <v>0</v>
      </c>
      <c r="Q428" s="10" t="s">
        <v>432</v>
      </c>
      <c r="R428" s="17" t="s">
        <v>432</v>
      </c>
      <c r="S428" s="10" t="s">
        <v>432</v>
      </c>
    </row>
    <row r="429" spans="1:19" ht="15">
      <c r="A429" s="3" t="s">
        <v>314</v>
      </c>
      <c r="B429" s="3" t="s">
        <v>315</v>
      </c>
      <c r="C429" s="3"/>
      <c r="D429" s="17">
        <v>3500</v>
      </c>
      <c r="E429" s="17">
        <v>29330.830659999996</v>
      </c>
      <c r="F429" s="8" t="s">
        <v>428</v>
      </c>
      <c r="G429" s="17">
        <v>7000</v>
      </c>
      <c r="H429" s="10" t="s">
        <v>428</v>
      </c>
      <c r="I429" s="10" t="s">
        <v>428</v>
      </c>
      <c r="J429" s="17">
        <v>128.76952</v>
      </c>
      <c r="K429" s="17">
        <v>5380.093206</v>
      </c>
      <c r="L429" s="10" t="s">
        <v>428</v>
      </c>
      <c r="M429" s="17">
        <v>300</v>
      </c>
      <c r="N429" s="10" t="s">
        <v>428</v>
      </c>
      <c r="O429" s="10" t="s">
        <v>428</v>
      </c>
      <c r="P429" s="17">
        <f>('поселения Дт'!O311)/1000</f>
        <v>3632.1573799999996</v>
      </c>
      <c r="Q429" s="10" t="s">
        <v>428</v>
      </c>
      <c r="R429" s="17">
        <v>6688</v>
      </c>
      <c r="S429" s="10" t="s">
        <v>428</v>
      </c>
    </row>
    <row r="430" spans="1:19" ht="15">
      <c r="A430" s="3" t="s">
        <v>314</v>
      </c>
      <c r="B430" s="3" t="s">
        <v>316</v>
      </c>
      <c r="C430" s="3"/>
      <c r="D430" s="17">
        <v>0</v>
      </c>
      <c r="E430" s="17">
        <v>2072.35995</v>
      </c>
      <c r="F430" s="8" t="s">
        <v>428</v>
      </c>
      <c r="G430" s="17">
        <v>75</v>
      </c>
      <c r="H430" s="10" t="s">
        <v>428</v>
      </c>
      <c r="I430" s="10" t="s">
        <v>428</v>
      </c>
      <c r="J430" s="17">
        <v>0</v>
      </c>
      <c r="K430" s="17">
        <v>841.3065</v>
      </c>
      <c r="L430" s="10" t="s">
        <v>428</v>
      </c>
      <c r="M430" s="17">
        <v>20</v>
      </c>
      <c r="N430" s="10" t="s">
        <v>428</v>
      </c>
      <c r="O430" s="10" t="s">
        <v>428</v>
      </c>
      <c r="P430" s="17">
        <f>('поселения Дт'!O312)/1000</f>
        <v>385.90074</v>
      </c>
      <c r="Q430" s="10" t="s">
        <v>428</v>
      </c>
      <c r="R430" s="17">
        <v>2717</v>
      </c>
      <c r="S430" s="10" t="s">
        <v>428</v>
      </c>
    </row>
    <row r="431" spans="1:19" ht="15">
      <c r="A431" s="3" t="s">
        <v>314</v>
      </c>
      <c r="B431" s="3" t="s">
        <v>317</v>
      </c>
      <c r="C431" s="3"/>
      <c r="D431" s="17">
        <v>200</v>
      </c>
      <c r="E431" s="17">
        <v>6086.311119999999</v>
      </c>
      <c r="F431" s="8" t="s">
        <v>428</v>
      </c>
      <c r="G431" s="17">
        <v>1300</v>
      </c>
      <c r="H431" s="10" t="s">
        <v>428</v>
      </c>
      <c r="I431" s="10" t="s">
        <v>428</v>
      </c>
      <c r="J431" s="17">
        <v>14.40028</v>
      </c>
      <c r="K431" s="17">
        <v>1282.563024</v>
      </c>
      <c r="L431" s="10" t="s">
        <v>428</v>
      </c>
      <c r="M431" s="17">
        <v>30</v>
      </c>
      <c r="N431" s="10" t="s">
        <v>428</v>
      </c>
      <c r="O431" s="10" t="s">
        <v>428</v>
      </c>
      <c r="P431" s="17">
        <f>('поселения Дт'!O313)/1000</f>
        <v>547.70904</v>
      </c>
      <c r="Q431" s="10" t="s">
        <v>428</v>
      </c>
      <c r="R431" s="17">
        <v>3105</v>
      </c>
      <c r="S431" s="10" t="s">
        <v>428</v>
      </c>
    </row>
    <row r="432" spans="1:19" ht="15">
      <c r="A432" s="3" t="s">
        <v>314</v>
      </c>
      <c r="B432" s="3" t="s">
        <v>318</v>
      </c>
      <c r="C432" s="3"/>
      <c r="D432" s="17">
        <v>0</v>
      </c>
      <c r="E432" s="17">
        <v>3351.6801300000006</v>
      </c>
      <c r="F432" s="8" t="s">
        <v>428</v>
      </c>
      <c r="G432" s="17">
        <v>350</v>
      </c>
      <c r="H432" s="10" t="s">
        <v>428</v>
      </c>
      <c r="I432" s="10" t="s">
        <v>428</v>
      </c>
      <c r="J432" s="17">
        <v>0</v>
      </c>
      <c r="K432" s="17">
        <v>1932.8656019999999</v>
      </c>
      <c r="L432" s="10" t="s">
        <v>428</v>
      </c>
      <c r="M432" s="17">
        <v>20</v>
      </c>
      <c r="N432" s="10" t="s">
        <v>428</v>
      </c>
      <c r="O432" s="10" t="s">
        <v>428</v>
      </c>
      <c r="P432" s="17">
        <f>('поселения Дт'!O314)/1000</f>
        <v>679.69055</v>
      </c>
      <c r="Q432" s="10" t="s">
        <v>428</v>
      </c>
      <c r="R432" s="17">
        <v>3493</v>
      </c>
      <c r="S432" s="10" t="s">
        <v>428</v>
      </c>
    </row>
    <row r="433" spans="1:19" ht="15">
      <c r="A433" s="3" t="s">
        <v>314</v>
      </c>
      <c r="B433" s="3" t="s">
        <v>319</v>
      </c>
      <c r="C433" s="3"/>
      <c r="D433" s="17">
        <v>0</v>
      </c>
      <c r="E433" s="17">
        <v>8108.659120000001</v>
      </c>
      <c r="F433" s="8" t="s">
        <v>428</v>
      </c>
      <c r="G433" s="17">
        <v>1076.4</v>
      </c>
      <c r="H433" s="10" t="s">
        <v>428</v>
      </c>
      <c r="I433" s="10" t="s">
        <v>428</v>
      </c>
      <c r="J433" s="17">
        <v>0</v>
      </c>
      <c r="K433" s="17">
        <v>2786.1432434999997</v>
      </c>
      <c r="L433" s="10" t="s">
        <v>428</v>
      </c>
      <c r="M433" s="17">
        <v>1030</v>
      </c>
      <c r="N433" s="10" t="s">
        <v>428</v>
      </c>
      <c r="O433" s="10" t="s">
        <v>428</v>
      </c>
      <c r="P433" s="17">
        <f>('поселения Дт'!O315)/1000</f>
        <v>2486.42917</v>
      </c>
      <c r="Q433" s="10" t="s">
        <v>428</v>
      </c>
      <c r="R433" s="17">
        <v>3882</v>
      </c>
      <c r="S433" s="10" t="s">
        <v>428</v>
      </c>
    </row>
    <row r="434" spans="1:19" ht="15">
      <c r="A434" s="3" t="s">
        <v>314</v>
      </c>
      <c r="B434" s="3" t="s">
        <v>320</v>
      </c>
      <c r="C434" s="3"/>
      <c r="D434" s="17">
        <v>0</v>
      </c>
      <c r="E434" s="17">
        <v>2049.9755199999995</v>
      </c>
      <c r="F434" s="8" t="s">
        <v>428</v>
      </c>
      <c r="G434" s="17">
        <v>0</v>
      </c>
      <c r="H434" s="10" t="s">
        <v>428</v>
      </c>
      <c r="I434" s="10" t="s">
        <v>428</v>
      </c>
      <c r="J434" s="17">
        <v>0</v>
      </c>
      <c r="K434" s="17">
        <v>3747.1157175</v>
      </c>
      <c r="L434" s="10" t="s">
        <v>428</v>
      </c>
      <c r="M434" s="17">
        <v>0</v>
      </c>
      <c r="N434" s="10" t="s">
        <v>428</v>
      </c>
      <c r="O434" s="10" t="s">
        <v>428</v>
      </c>
      <c r="P434" s="17">
        <f>('поселения Дт'!O316)/1000</f>
        <v>413.02041</v>
      </c>
      <c r="Q434" s="10" t="s">
        <v>428</v>
      </c>
      <c r="R434" s="17">
        <v>3882</v>
      </c>
      <c r="S434" s="10" t="s">
        <v>428</v>
      </c>
    </row>
    <row r="435" spans="1:19" ht="15">
      <c r="A435" s="3" t="s">
        <v>314</v>
      </c>
      <c r="B435" s="3" t="s">
        <v>321</v>
      </c>
      <c r="C435" s="3"/>
      <c r="D435" s="17">
        <v>2955</v>
      </c>
      <c r="E435" s="17">
        <v>6625.347705</v>
      </c>
      <c r="F435" s="8" t="s">
        <v>428</v>
      </c>
      <c r="G435" s="17">
        <v>2955</v>
      </c>
      <c r="H435" s="10" t="s">
        <v>428</v>
      </c>
      <c r="I435" s="10" t="s">
        <v>428</v>
      </c>
      <c r="J435" s="17">
        <v>59.45335</v>
      </c>
      <c r="K435" s="17">
        <v>1269.0243585</v>
      </c>
      <c r="L435" s="10" t="s">
        <v>428</v>
      </c>
      <c r="M435" s="17">
        <v>245</v>
      </c>
      <c r="N435" s="10" t="s">
        <v>428</v>
      </c>
      <c r="O435" s="10" t="s">
        <v>428</v>
      </c>
      <c r="P435" s="17">
        <f>('поселения Дт'!O317)/1000</f>
        <v>413.91697999999997</v>
      </c>
      <c r="Q435" s="10" t="s">
        <v>428</v>
      </c>
      <c r="R435" s="17">
        <v>3105</v>
      </c>
      <c r="S435" s="10" t="s">
        <v>428</v>
      </c>
    </row>
    <row r="436" spans="1:19" ht="15">
      <c r="A436" s="3" t="s">
        <v>314</v>
      </c>
      <c r="B436" s="3" t="s">
        <v>322</v>
      </c>
      <c r="C436" s="3"/>
      <c r="D436" s="17">
        <v>7460</v>
      </c>
      <c r="E436" s="17">
        <v>38322.54172</v>
      </c>
      <c r="F436" s="8" t="s">
        <v>428</v>
      </c>
      <c r="G436" s="17">
        <v>8500</v>
      </c>
      <c r="H436" s="10" t="s">
        <v>428</v>
      </c>
      <c r="I436" s="10" t="s">
        <v>428</v>
      </c>
      <c r="J436" s="17">
        <v>229.17867</v>
      </c>
      <c r="K436" s="17">
        <v>6939.507177</v>
      </c>
      <c r="L436" s="10" t="s">
        <v>428</v>
      </c>
      <c r="M436" s="17">
        <v>560.9</v>
      </c>
      <c r="N436" s="10" t="s">
        <v>428</v>
      </c>
      <c r="O436" s="10" t="s">
        <v>428</v>
      </c>
      <c r="P436" s="17">
        <f>('поселения Дт'!O318)/1000</f>
        <v>6174.43946</v>
      </c>
      <c r="Q436" s="10" t="s">
        <v>428</v>
      </c>
      <c r="R436" s="17">
        <v>6911</v>
      </c>
      <c r="S436" s="10" t="s">
        <v>428</v>
      </c>
    </row>
    <row r="437" spans="1:19" ht="15">
      <c r="A437" s="3" t="s">
        <v>314</v>
      </c>
      <c r="B437" s="3" t="s">
        <v>323</v>
      </c>
      <c r="C437" s="3"/>
      <c r="D437" s="17">
        <v>1440</v>
      </c>
      <c r="E437" s="17">
        <v>23947.369</v>
      </c>
      <c r="F437" s="8" t="s">
        <v>428</v>
      </c>
      <c r="G437" s="17">
        <v>3200</v>
      </c>
      <c r="H437" s="10" t="s">
        <v>428</v>
      </c>
      <c r="I437" s="10" t="s">
        <v>428</v>
      </c>
      <c r="J437" s="17">
        <v>23.684240000000003</v>
      </c>
      <c r="K437" s="17">
        <v>3620.202099</v>
      </c>
      <c r="L437" s="10" t="s">
        <v>428</v>
      </c>
      <c r="M437" s="17">
        <v>100</v>
      </c>
      <c r="N437" s="10" t="s">
        <v>428</v>
      </c>
      <c r="O437" s="10" t="s">
        <v>428</v>
      </c>
      <c r="P437" s="17">
        <f>('поселения Дт'!O319)/1000</f>
        <v>3046.3116600000003</v>
      </c>
      <c r="Q437" s="10" t="s">
        <v>428</v>
      </c>
      <c r="R437" s="17">
        <v>4968</v>
      </c>
      <c r="S437" s="10" t="s">
        <v>428</v>
      </c>
    </row>
    <row r="438" spans="1:19" ht="15">
      <c r="A438" s="3" t="s">
        <v>314</v>
      </c>
      <c r="B438" s="3" t="s">
        <v>324</v>
      </c>
      <c r="C438" s="3"/>
      <c r="D438" s="17">
        <v>7285</v>
      </c>
      <c r="E438" s="17">
        <v>22438.71272</v>
      </c>
      <c r="F438" s="8" t="s">
        <v>428</v>
      </c>
      <c r="G438" s="17">
        <v>14370</v>
      </c>
      <c r="H438" s="10" t="s">
        <v>428</v>
      </c>
      <c r="I438" s="10" t="s">
        <v>428</v>
      </c>
      <c r="J438" s="17">
        <v>223.01642</v>
      </c>
      <c r="K438" s="17">
        <v>1994.7262094999999</v>
      </c>
      <c r="L438" s="10" t="s">
        <v>428</v>
      </c>
      <c r="M438" s="17">
        <v>300</v>
      </c>
      <c r="N438" s="10" t="s">
        <v>428</v>
      </c>
      <c r="O438" s="10" t="s">
        <v>428</v>
      </c>
      <c r="P438" s="17">
        <f>('поселения Дт'!O320)/1000</f>
        <v>1650.3820100000003</v>
      </c>
      <c r="Q438" s="10" t="s">
        <v>428</v>
      </c>
      <c r="R438" s="17">
        <v>3105</v>
      </c>
      <c r="S438" s="10" t="s">
        <v>428</v>
      </c>
    </row>
    <row r="439" spans="1:19" ht="15">
      <c r="A439" s="3" t="s">
        <v>314</v>
      </c>
      <c r="B439" s="3" t="s">
        <v>325</v>
      </c>
      <c r="C439" s="3"/>
      <c r="D439" s="17">
        <v>0</v>
      </c>
      <c r="E439" s="17">
        <v>11227.99836</v>
      </c>
      <c r="F439" s="8" t="s">
        <v>428</v>
      </c>
      <c r="G439" s="17">
        <v>1010.8</v>
      </c>
      <c r="H439" s="10" t="s">
        <v>428</v>
      </c>
      <c r="I439" s="10" t="s">
        <v>428</v>
      </c>
      <c r="J439" s="17">
        <v>0</v>
      </c>
      <c r="K439" s="17">
        <v>3530.0672099999997</v>
      </c>
      <c r="L439" s="10" t="s">
        <v>428</v>
      </c>
      <c r="M439" s="17">
        <v>187</v>
      </c>
      <c r="N439" s="10" t="s">
        <v>428</v>
      </c>
      <c r="O439" s="10" t="s">
        <v>428</v>
      </c>
      <c r="P439" s="17">
        <f>('поселения Дт'!O321)/1000</f>
        <v>2307.08304</v>
      </c>
      <c r="Q439" s="10" t="s">
        <v>428</v>
      </c>
      <c r="R439" s="17">
        <v>4570</v>
      </c>
      <c r="S439" s="10" t="s">
        <v>428</v>
      </c>
    </row>
    <row r="440" spans="1:19" ht="15">
      <c r="A440" s="3" t="s">
        <v>314</v>
      </c>
      <c r="B440" s="3" t="s">
        <v>326</v>
      </c>
      <c r="C440" s="3"/>
      <c r="D440" s="17">
        <v>1030</v>
      </c>
      <c r="E440" s="17">
        <v>12922.21251</v>
      </c>
      <c r="F440" s="8" t="s">
        <v>428</v>
      </c>
      <c r="G440" s="17">
        <v>8300</v>
      </c>
      <c r="H440" s="10" t="s">
        <v>428</v>
      </c>
      <c r="I440" s="10" t="s">
        <v>428</v>
      </c>
      <c r="J440" s="17">
        <v>14.584790000000002</v>
      </c>
      <c r="K440" s="17">
        <v>1951.9155945000002</v>
      </c>
      <c r="L440" s="10" t="s">
        <v>428</v>
      </c>
      <c r="M440" s="17">
        <v>300</v>
      </c>
      <c r="N440" s="10" t="s">
        <v>428</v>
      </c>
      <c r="O440" s="10" t="s">
        <v>428</v>
      </c>
      <c r="P440" s="17">
        <f>('поселения Дт'!O322)/1000</f>
        <v>4800.45812</v>
      </c>
      <c r="Q440" s="10" t="s">
        <v>428</v>
      </c>
      <c r="R440" s="17">
        <v>2912</v>
      </c>
      <c r="S440" s="10" t="s">
        <v>428</v>
      </c>
    </row>
    <row r="441" spans="1:19" ht="15">
      <c r="A441" s="3" t="s">
        <v>314</v>
      </c>
      <c r="B441" s="3" t="s">
        <v>327</v>
      </c>
      <c r="C441" s="3"/>
      <c r="D441" s="17">
        <v>0</v>
      </c>
      <c r="E441" s="17">
        <v>3999.9499800000003</v>
      </c>
      <c r="F441" s="8" t="s">
        <v>428</v>
      </c>
      <c r="G441" s="17">
        <v>400</v>
      </c>
      <c r="H441" s="10" t="s">
        <v>428</v>
      </c>
      <c r="I441" s="10" t="s">
        <v>428</v>
      </c>
      <c r="J441" s="17">
        <v>0</v>
      </c>
      <c r="K441" s="17">
        <v>1561.5323819999999</v>
      </c>
      <c r="L441" s="10" t="s">
        <v>428</v>
      </c>
      <c r="M441" s="17">
        <v>20</v>
      </c>
      <c r="N441" s="10" t="s">
        <v>428</v>
      </c>
      <c r="O441" s="10" t="s">
        <v>428</v>
      </c>
      <c r="P441" s="17">
        <f>('поселения Дт'!O323)/1000</f>
        <v>1076.6359</v>
      </c>
      <c r="Q441" s="10" t="s">
        <v>428</v>
      </c>
      <c r="R441" s="17">
        <v>3105</v>
      </c>
      <c r="S441" s="10" t="s">
        <v>428</v>
      </c>
    </row>
    <row r="442" spans="1:19" ht="15">
      <c r="A442" s="3" t="s">
        <v>314</v>
      </c>
      <c r="B442" s="3" t="s">
        <v>328</v>
      </c>
      <c r="C442" s="3"/>
      <c r="D442" s="17">
        <v>6855</v>
      </c>
      <c r="E442" s="17">
        <v>36778.21314</v>
      </c>
      <c r="F442" s="8" t="s">
        <v>428</v>
      </c>
      <c r="G442" s="17">
        <v>20000</v>
      </c>
      <c r="H442" s="10" t="s">
        <v>428</v>
      </c>
      <c r="I442" s="10" t="s">
        <v>428</v>
      </c>
      <c r="J442" s="17">
        <v>97.56935</v>
      </c>
      <c r="K442" s="17">
        <v>4626.150269999999</v>
      </c>
      <c r="L442" s="10" t="s">
        <v>428</v>
      </c>
      <c r="M442" s="17">
        <v>450</v>
      </c>
      <c r="N442" s="10" t="s">
        <v>428</v>
      </c>
      <c r="O442" s="10" t="s">
        <v>428</v>
      </c>
      <c r="P442" s="17">
        <f>('поселения Дт'!O324)/1000</f>
        <v>3511.6886600000003</v>
      </c>
      <c r="Q442" s="10" t="s">
        <v>428</v>
      </c>
      <c r="R442" s="17">
        <v>4075</v>
      </c>
      <c r="S442" s="10" t="s">
        <v>428</v>
      </c>
    </row>
    <row r="443" spans="1:19" ht="15">
      <c r="A443" s="3" t="s">
        <v>329</v>
      </c>
      <c r="B443" s="3" t="s">
        <v>329</v>
      </c>
      <c r="C443" s="3"/>
      <c r="D443" s="17" t="s">
        <v>432</v>
      </c>
      <c r="E443" s="17" t="s">
        <v>432</v>
      </c>
      <c r="F443" s="8" t="s">
        <v>432</v>
      </c>
      <c r="G443" s="17" t="s">
        <v>432</v>
      </c>
      <c r="H443" s="10" t="s">
        <v>432</v>
      </c>
      <c r="I443" s="10" t="s">
        <v>432</v>
      </c>
      <c r="J443" s="17" t="s">
        <v>432</v>
      </c>
      <c r="K443" s="17" t="s">
        <v>432</v>
      </c>
      <c r="L443" s="10" t="s">
        <v>432</v>
      </c>
      <c r="M443" s="17" t="s">
        <v>432</v>
      </c>
      <c r="N443" s="4" t="s">
        <v>432</v>
      </c>
      <c r="O443" s="4" t="s">
        <v>432</v>
      </c>
      <c r="P443" s="17">
        <v>0</v>
      </c>
      <c r="Q443" s="10" t="s">
        <v>432</v>
      </c>
      <c r="R443" s="17" t="s">
        <v>432</v>
      </c>
      <c r="S443" s="10" t="s">
        <v>432</v>
      </c>
    </row>
    <row r="444" spans="1:19" ht="15">
      <c r="A444" s="3" t="s">
        <v>329</v>
      </c>
      <c r="B444" s="3" t="s">
        <v>16</v>
      </c>
      <c r="C444" s="3"/>
      <c r="D444" s="17">
        <v>85890</v>
      </c>
      <c r="E444" s="17">
        <v>347427.6760699999</v>
      </c>
      <c r="F444" s="8" t="s">
        <v>428</v>
      </c>
      <c r="G444" s="17">
        <v>160690</v>
      </c>
      <c r="H444" s="10" t="s">
        <v>428</v>
      </c>
      <c r="I444" s="10" t="s">
        <v>428</v>
      </c>
      <c r="J444" s="17">
        <v>1603.34825</v>
      </c>
      <c r="K444" s="17">
        <v>57244.0361115</v>
      </c>
      <c r="L444" s="10" t="s">
        <v>428</v>
      </c>
      <c r="M444" s="17">
        <v>3677.5</v>
      </c>
      <c r="N444" s="10" t="s">
        <v>428</v>
      </c>
      <c r="O444" s="10" t="s">
        <v>428</v>
      </c>
      <c r="P444" s="17">
        <f>'МР Дт'!N42</f>
        <v>68073.85287999999</v>
      </c>
      <c r="Q444" s="10" t="s">
        <v>428</v>
      </c>
      <c r="R444" s="17">
        <v>48327</v>
      </c>
      <c r="S444" s="10" t="s">
        <v>428</v>
      </c>
    </row>
    <row r="445" spans="1:19" ht="15">
      <c r="A445" s="3" t="s">
        <v>329</v>
      </c>
      <c r="B445" s="3" t="s">
        <v>429</v>
      </c>
      <c r="C445" s="3"/>
      <c r="D445" s="17" t="s">
        <v>432</v>
      </c>
      <c r="E445" s="17" t="s">
        <v>432</v>
      </c>
      <c r="F445" s="8" t="s">
        <v>432</v>
      </c>
      <c r="G445" s="17" t="s">
        <v>432</v>
      </c>
      <c r="H445" s="10" t="s">
        <v>432</v>
      </c>
      <c r="I445" s="10" t="s">
        <v>432</v>
      </c>
      <c r="J445" s="17" t="s">
        <v>432</v>
      </c>
      <c r="K445" s="17" t="s">
        <v>432</v>
      </c>
      <c r="L445" s="10" t="s">
        <v>432</v>
      </c>
      <c r="M445" s="17" t="s">
        <v>432</v>
      </c>
      <c r="N445" s="4" t="s">
        <v>432</v>
      </c>
      <c r="O445" s="4" t="s">
        <v>432</v>
      </c>
      <c r="P445" s="17">
        <v>0</v>
      </c>
      <c r="Q445" s="10" t="s">
        <v>432</v>
      </c>
      <c r="R445" s="17" t="s">
        <v>432</v>
      </c>
      <c r="S445" s="10" t="s">
        <v>432</v>
      </c>
    </row>
    <row r="446" spans="1:19" ht="15">
      <c r="A446" s="3" t="s">
        <v>329</v>
      </c>
      <c r="B446" s="3" t="s">
        <v>431</v>
      </c>
      <c r="C446" s="3"/>
      <c r="D446" s="17" t="s">
        <v>432</v>
      </c>
      <c r="E446" s="17" t="s">
        <v>432</v>
      </c>
      <c r="F446" s="8" t="s">
        <v>432</v>
      </c>
      <c r="G446" s="17" t="s">
        <v>432</v>
      </c>
      <c r="H446" s="10" t="s">
        <v>432</v>
      </c>
      <c r="I446" s="10" t="s">
        <v>432</v>
      </c>
      <c r="J446" s="17" t="s">
        <v>432</v>
      </c>
      <c r="K446" s="17" t="s">
        <v>432</v>
      </c>
      <c r="L446" s="10" t="s">
        <v>432</v>
      </c>
      <c r="M446" s="17" t="s">
        <v>432</v>
      </c>
      <c r="N446" s="4" t="s">
        <v>432</v>
      </c>
      <c r="O446" s="4" t="s">
        <v>432</v>
      </c>
      <c r="P446" s="17">
        <v>0</v>
      </c>
      <c r="Q446" s="10" t="s">
        <v>432</v>
      </c>
      <c r="R446" s="17" t="s">
        <v>432</v>
      </c>
      <c r="S446" s="10" t="s">
        <v>432</v>
      </c>
    </row>
    <row r="447" spans="1:19" ht="15">
      <c r="A447" s="3" t="s">
        <v>329</v>
      </c>
      <c r="B447" s="3" t="s">
        <v>330</v>
      </c>
      <c r="C447" s="3"/>
      <c r="D447" s="17">
        <v>21700</v>
      </c>
      <c r="E447" s="17">
        <v>135313.98665</v>
      </c>
      <c r="F447" s="8" t="s">
        <v>428</v>
      </c>
      <c r="G447" s="17">
        <v>43900</v>
      </c>
      <c r="H447" s="10" t="s">
        <v>428</v>
      </c>
      <c r="I447" s="10" t="s">
        <v>428</v>
      </c>
      <c r="J447" s="17">
        <v>704.3390400000001</v>
      </c>
      <c r="K447" s="17">
        <v>20280.983625</v>
      </c>
      <c r="L447" s="10" t="s">
        <v>428</v>
      </c>
      <c r="M447" s="17">
        <v>2482.004</v>
      </c>
      <c r="N447" s="10" t="s">
        <v>428</v>
      </c>
      <c r="O447" s="10" t="s">
        <v>428</v>
      </c>
      <c r="P447" s="17">
        <f>('поселения Дт'!O326)/1000</f>
        <v>27085.545850000002</v>
      </c>
      <c r="Q447" s="10" t="s">
        <v>428</v>
      </c>
      <c r="R447" s="17">
        <v>12672</v>
      </c>
      <c r="S447" s="10" t="s">
        <v>428</v>
      </c>
    </row>
    <row r="448" spans="1:19" ht="15">
      <c r="A448" s="3" t="s">
        <v>329</v>
      </c>
      <c r="B448" s="3" t="s">
        <v>331</v>
      </c>
      <c r="C448" s="3"/>
      <c r="D448" s="17">
        <v>1800</v>
      </c>
      <c r="E448" s="17">
        <v>15941.10625</v>
      </c>
      <c r="F448" s="8" t="s">
        <v>428</v>
      </c>
      <c r="G448" s="17">
        <v>8041.7</v>
      </c>
      <c r="H448" s="10" t="s">
        <v>428</v>
      </c>
      <c r="I448" s="10" t="s">
        <v>428</v>
      </c>
      <c r="J448" s="17">
        <v>55.22981</v>
      </c>
      <c r="K448" s="17">
        <v>2371.3143</v>
      </c>
      <c r="L448" s="10" t="s">
        <v>428</v>
      </c>
      <c r="M448" s="17">
        <v>156</v>
      </c>
      <c r="N448" s="10" t="s">
        <v>428</v>
      </c>
      <c r="O448" s="10" t="s">
        <v>428</v>
      </c>
      <c r="P448" s="17">
        <f>('поселения Дт'!O327)/1000</f>
        <v>6563.20175</v>
      </c>
      <c r="Q448" s="10" t="s">
        <v>428</v>
      </c>
      <c r="R448" s="17">
        <v>4270</v>
      </c>
      <c r="S448" s="10" t="s">
        <v>428</v>
      </c>
    </row>
    <row r="449" spans="1:19" ht="15">
      <c r="A449" s="3" t="s">
        <v>329</v>
      </c>
      <c r="B449" s="3" t="s">
        <v>332</v>
      </c>
      <c r="C449" s="3"/>
      <c r="D449" s="17">
        <v>700</v>
      </c>
      <c r="E449" s="17">
        <v>9570.79365</v>
      </c>
      <c r="F449" s="8" t="s">
        <v>428</v>
      </c>
      <c r="G449" s="17">
        <v>700</v>
      </c>
      <c r="H449" s="10" t="s">
        <v>428</v>
      </c>
      <c r="I449" s="10" t="s">
        <v>428</v>
      </c>
      <c r="J449" s="17">
        <v>10.679799999999998</v>
      </c>
      <c r="K449" s="17">
        <v>1784.806734</v>
      </c>
      <c r="L449" s="10" t="s">
        <v>428</v>
      </c>
      <c r="M449" s="17">
        <v>79.96695</v>
      </c>
      <c r="N449" s="10" t="s">
        <v>428</v>
      </c>
      <c r="O449" s="10" t="s">
        <v>428</v>
      </c>
      <c r="P449" s="17">
        <f>('поселения Дт'!O328)/1000</f>
        <v>2390.82281</v>
      </c>
      <c r="Q449" s="10" t="s">
        <v>428</v>
      </c>
      <c r="R449" s="17">
        <v>3299</v>
      </c>
      <c r="S449" s="10" t="s">
        <v>428</v>
      </c>
    </row>
    <row r="450" spans="1:19" ht="15">
      <c r="A450" s="3" t="s">
        <v>329</v>
      </c>
      <c r="B450" s="3" t="s">
        <v>333</v>
      </c>
      <c r="C450" s="3"/>
      <c r="D450" s="17">
        <v>1080</v>
      </c>
      <c r="E450" s="17">
        <v>7287.56224</v>
      </c>
      <c r="F450" s="8" t="s">
        <v>428</v>
      </c>
      <c r="G450" s="17">
        <v>1080</v>
      </c>
      <c r="H450" s="10" t="s">
        <v>428</v>
      </c>
      <c r="I450" s="10" t="s">
        <v>428</v>
      </c>
      <c r="J450" s="17">
        <v>16.477400000000003</v>
      </c>
      <c r="K450" s="17">
        <v>965.079807</v>
      </c>
      <c r="L450" s="10" t="s">
        <v>428</v>
      </c>
      <c r="M450" s="17">
        <v>50</v>
      </c>
      <c r="N450" s="10" t="s">
        <v>428</v>
      </c>
      <c r="O450" s="10" t="s">
        <v>428</v>
      </c>
      <c r="P450" s="17">
        <f>('поселения Дт'!O329)/1000</f>
        <v>518.64956</v>
      </c>
      <c r="Q450" s="10" t="s">
        <v>428</v>
      </c>
      <c r="R450" s="17">
        <v>3105</v>
      </c>
      <c r="S450" s="10" t="s">
        <v>428</v>
      </c>
    </row>
    <row r="451" spans="1:19" ht="15">
      <c r="A451" s="3" t="s">
        <v>329</v>
      </c>
      <c r="B451" s="3" t="s">
        <v>334</v>
      </c>
      <c r="C451" s="3"/>
      <c r="D451" s="17">
        <v>5654.5</v>
      </c>
      <c r="E451" s="17">
        <v>16627.98126</v>
      </c>
      <c r="F451" s="8" t="s">
        <v>428</v>
      </c>
      <c r="G451" s="17">
        <v>9098.8</v>
      </c>
      <c r="H451" s="10" t="s">
        <v>428</v>
      </c>
      <c r="I451" s="10" t="s">
        <v>428</v>
      </c>
      <c r="J451" s="17">
        <v>81.78061</v>
      </c>
      <c r="K451" s="17">
        <v>1208.5799264999998</v>
      </c>
      <c r="L451" s="10" t="s">
        <v>428</v>
      </c>
      <c r="M451" s="17">
        <v>364.3</v>
      </c>
      <c r="N451" s="10" t="s">
        <v>428</v>
      </c>
      <c r="O451" s="10" t="s">
        <v>428</v>
      </c>
      <c r="P451" s="17">
        <f>('поселения Дт'!O330)/1000</f>
        <v>3654.06425</v>
      </c>
      <c r="Q451" s="10" t="s">
        <v>428</v>
      </c>
      <c r="R451" s="17">
        <v>2717</v>
      </c>
      <c r="S451" s="10" t="s">
        <v>428</v>
      </c>
    </row>
    <row r="452" spans="1:19" ht="15">
      <c r="A452" s="3" t="s">
        <v>335</v>
      </c>
      <c r="B452" s="3" t="s">
        <v>335</v>
      </c>
      <c r="C452" s="3"/>
      <c r="D452" s="17" t="s">
        <v>432</v>
      </c>
      <c r="E452" s="17" t="s">
        <v>432</v>
      </c>
      <c r="F452" s="8" t="s">
        <v>432</v>
      </c>
      <c r="G452" s="17" t="s">
        <v>432</v>
      </c>
      <c r="H452" s="10" t="s">
        <v>432</v>
      </c>
      <c r="I452" s="10" t="s">
        <v>432</v>
      </c>
      <c r="J452" s="17" t="s">
        <v>432</v>
      </c>
      <c r="K452" s="17" t="s">
        <v>432</v>
      </c>
      <c r="L452" s="10" t="s">
        <v>432</v>
      </c>
      <c r="M452" s="17" t="s">
        <v>432</v>
      </c>
      <c r="N452" s="4" t="s">
        <v>432</v>
      </c>
      <c r="O452" s="4" t="s">
        <v>432</v>
      </c>
      <c r="P452" s="17">
        <v>0</v>
      </c>
      <c r="Q452" s="10" t="s">
        <v>432</v>
      </c>
      <c r="R452" s="17" t="s">
        <v>432</v>
      </c>
      <c r="S452" s="10" t="s">
        <v>432</v>
      </c>
    </row>
    <row r="453" spans="1:19" ht="15">
      <c r="A453" s="3" t="s">
        <v>335</v>
      </c>
      <c r="B453" s="3" t="s">
        <v>16</v>
      </c>
      <c r="C453" s="3"/>
      <c r="D453" s="17">
        <v>42615</v>
      </c>
      <c r="E453" s="17">
        <v>210758.5</v>
      </c>
      <c r="F453" s="8" t="s">
        <v>428</v>
      </c>
      <c r="G453" s="17">
        <v>170000</v>
      </c>
      <c r="H453" s="10" t="s">
        <v>428</v>
      </c>
      <c r="I453" s="10" t="s">
        <v>428</v>
      </c>
      <c r="J453" s="17">
        <v>2028.71002</v>
      </c>
      <c r="K453" s="17">
        <v>78944.06290199999</v>
      </c>
      <c r="L453" s="10" t="s">
        <v>428</v>
      </c>
      <c r="M453" s="17">
        <v>4084.2</v>
      </c>
      <c r="N453" s="10" t="s">
        <v>428</v>
      </c>
      <c r="O453" s="10" t="s">
        <v>428</v>
      </c>
      <c r="P453" s="17">
        <f>'МР Дт'!N43</f>
        <v>141980.38777</v>
      </c>
      <c r="Q453" s="10" t="s">
        <v>428</v>
      </c>
      <c r="R453" s="17">
        <v>57873</v>
      </c>
      <c r="S453" s="10" t="s">
        <v>428</v>
      </c>
    </row>
    <row r="454" spans="1:19" ht="15">
      <c r="A454" s="3" t="s">
        <v>335</v>
      </c>
      <c r="B454" s="3" t="s">
        <v>429</v>
      </c>
      <c r="C454" s="3"/>
      <c r="D454" s="17" t="s">
        <v>432</v>
      </c>
      <c r="E454" s="17" t="s">
        <v>432</v>
      </c>
      <c r="F454" s="8" t="s">
        <v>432</v>
      </c>
      <c r="G454" s="17" t="s">
        <v>432</v>
      </c>
      <c r="H454" s="10" t="s">
        <v>432</v>
      </c>
      <c r="I454" s="10" t="s">
        <v>432</v>
      </c>
      <c r="J454" s="17" t="s">
        <v>432</v>
      </c>
      <c r="K454" s="17" t="s">
        <v>432</v>
      </c>
      <c r="L454" s="10" t="s">
        <v>432</v>
      </c>
      <c r="M454" s="17" t="s">
        <v>432</v>
      </c>
      <c r="N454" s="4" t="s">
        <v>432</v>
      </c>
      <c r="O454" s="4" t="s">
        <v>432</v>
      </c>
      <c r="P454" s="17">
        <v>0</v>
      </c>
      <c r="Q454" s="10" t="s">
        <v>432</v>
      </c>
      <c r="R454" s="17" t="s">
        <v>432</v>
      </c>
      <c r="S454" s="10" t="s">
        <v>432</v>
      </c>
    </row>
    <row r="455" spans="1:19" ht="15">
      <c r="A455" s="3" t="s">
        <v>335</v>
      </c>
      <c r="B455" s="3" t="s">
        <v>431</v>
      </c>
      <c r="C455" s="3"/>
      <c r="D455" s="17" t="s">
        <v>432</v>
      </c>
      <c r="E455" s="17" t="s">
        <v>432</v>
      </c>
      <c r="F455" s="8" t="s">
        <v>432</v>
      </c>
      <c r="G455" s="17" t="s">
        <v>432</v>
      </c>
      <c r="H455" s="10" t="s">
        <v>432</v>
      </c>
      <c r="I455" s="10" t="s">
        <v>432</v>
      </c>
      <c r="J455" s="17" t="s">
        <v>432</v>
      </c>
      <c r="K455" s="17" t="s">
        <v>432</v>
      </c>
      <c r="L455" s="10" t="s">
        <v>432</v>
      </c>
      <c r="M455" s="17" t="s">
        <v>432</v>
      </c>
      <c r="N455" s="4" t="s">
        <v>432</v>
      </c>
      <c r="O455" s="4" t="s">
        <v>432</v>
      </c>
      <c r="P455" s="17">
        <v>0</v>
      </c>
      <c r="Q455" s="10" t="s">
        <v>432</v>
      </c>
      <c r="R455" s="17" t="s">
        <v>432</v>
      </c>
      <c r="S455" s="10" t="s">
        <v>432</v>
      </c>
    </row>
    <row r="456" spans="1:19" ht="15">
      <c r="A456" s="3" t="s">
        <v>335</v>
      </c>
      <c r="B456" s="3" t="s">
        <v>336</v>
      </c>
      <c r="C456" s="3"/>
      <c r="D456" s="17">
        <v>169</v>
      </c>
      <c r="E456" s="17">
        <v>5378.531</v>
      </c>
      <c r="F456" s="8" t="s">
        <v>428</v>
      </c>
      <c r="G456" s="17">
        <v>169</v>
      </c>
      <c r="H456" s="10" t="s">
        <v>428</v>
      </c>
      <c r="I456" s="10" t="s">
        <v>428</v>
      </c>
      <c r="J456" s="17">
        <v>13.48175</v>
      </c>
      <c r="K456" s="17">
        <v>2408.11674</v>
      </c>
      <c r="L456" s="10" t="s">
        <v>428</v>
      </c>
      <c r="M456" s="17">
        <v>27</v>
      </c>
      <c r="N456" s="10" t="s">
        <v>428</v>
      </c>
      <c r="O456" s="10" t="s">
        <v>428</v>
      </c>
      <c r="P456" s="17">
        <f>('поселения Дт'!O332)/1000</f>
        <v>846.52919</v>
      </c>
      <c r="Q456" s="10" t="s">
        <v>428</v>
      </c>
      <c r="R456" s="17">
        <v>2912</v>
      </c>
      <c r="S456" s="10" t="s">
        <v>428</v>
      </c>
    </row>
    <row r="457" spans="1:19" ht="15">
      <c r="A457" s="3" t="s">
        <v>335</v>
      </c>
      <c r="B457" s="3" t="s">
        <v>337</v>
      </c>
      <c r="C457" s="3"/>
      <c r="D457" s="17">
        <v>0</v>
      </c>
      <c r="E457" s="17">
        <v>14723.154</v>
      </c>
      <c r="F457" s="8" t="s">
        <v>428</v>
      </c>
      <c r="G457" s="17">
        <v>0</v>
      </c>
      <c r="H457" s="10" t="s">
        <v>428</v>
      </c>
      <c r="I457" s="10" t="s">
        <v>428</v>
      </c>
      <c r="J457" s="17">
        <v>0</v>
      </c>
      <c r="K457" s="17">
        <v>4899.455167499999</v>
      </c>
      <c r="L457" s="10" t="s">
        <v>428</v>
      </c>
      <c r="M457" s="17">
        <v>0</v>
      </c>
      <c r="N457" s="10" t="s">
        <v>428</v>
      </c>
      <c r="O457" s="10" t="s">
        <v>428</v>
      </c>
      <c r="P457" s="17">
        <f>('поселения Дт'!O333)/1000</f>
        <v>10442.610490000001</v>
      </c>
      <c r="Q457" s="10" t="s">
        <v>428</v>
      </c>
      <c r="R457" s="17">
        <v>4372</v>
      </c>
      <c r="S457" s="10" t="s">
        <v>428</v>
      </c>
    </row>
    <row r="458" spans="1:19" ht="15">
      <c r="A458" s="3" t="s">
        <v>335</v>
      </c>
      <c r="B458" s="3" t="s">
        <v>338</v>
      </c>
      <c r="C458" s="3"/>
      <c r="D458" s="17">
        <v>275</v>
      </c>
      <c r="E458" s="17">
        <v>7695.385000000002</v>
      </c>
      <c r="F458" s="8" t="s">
        <v>428</v>
      </c>
      <c r="G458" s="17">
        <v>500</v>
      </c>
      <c r="H458" s="10" t="s">
        <v>428</v>
      </c>
      <c r="I458" s="10" t="s">
        <v>428</v>
      </c>
      <c r="J458" s="17">
        <v>22.83291</v>
      </c>
      <c r="K458" s="17">
        <v>2831.5687035</v>
      </c>
      <c r="L458" s="10" t="s">
        <v>428</v>
      </c>
      <c r="M458" s="17">
        <v>70</v>
      </c>
      <c r="N458" s="10" t="s">
        <v>428</v>
      </c>
      <c r="O458" s="10" t="s">
        <v>428</v>
      </c>
      <c r="P458" s="17">
        <f>('поселения Дт'!O334)/1000</f>
        <v>2410.8750700000005</v>
      </c>
      <c r="Q458" s="10" t="s">
        <v>428</v>
      </c>
      <c r="R458" s="17">
        <v>3299</v>
      </c>
      <c r="S458" s="10" t="s">
        <v>428</v>
      </c>
    </row>
    <row r="459" spans="1:19" ht="15">
      <c r="A459" s="3" t="s">
        <v>335</v>
      </c>
      <c r="B459" s="3" t="s">
        <v>339</v>
      </c>
      <c r="C459" s="3"/>
      <c r="D459" s="17">
        <v>300</v>
      </c>
      <c r="E459" s="17">
        <v>6754.231</v>
      </c>
      <c r="F459" s="8" t="s">
        <v>428</v>
      </c>
      <c r="G459" s="17">
        <v>300</v>
      </c>
      <c r="H459" s="10" t="s">
        <v>428</v>
      </c>
      <c r="I459" s="10" t="s">
        <v>428</v>
      </c>
      <c r="J459" s="17">
        <v>23.933169999999997</v>
      </c>
      <c r="K459" s="17">
        <v>2407.8264285</v>
      </c>
      <c r="L459" s="10" t="s">
        <v>428</v>
      </c>
      <c r="M459" s="17">
        <v>62.975</v>
      </c>
      <c r="N459" s="10" t="s">
        <v>428</v>
      </c>
      <c r="O459" s="10" t="s">
        <v>428</v>
      </c>
      <c r="P459" s="17">
        <f>('поселения Дт'!O335)/1000</f>
        <v>898.54103</v>
      </c>
      <c r="Q459" s="10" t="s">
        <v>428</v>
      </c>
      <c r="R459" s="17">
        <v>3299</v>
      </c>
      <c r="S459" s="10" t="s">
        <v>428</v>
      </c>
    </row>
    <row r="460" spans="1:19" ht="15">
      <c r="A460" s="3" t="s">
        <v>335</v>
      </c>
      <c r="B460" s="3" t="s">
        <v>340</v>
      </c>
      <c r="C460" s="3"/>
      <c r="D460" s="17">
        <v>157</v>
      </c>
      <c r="E460" s="17">
        <v>4481.616</v>
      </c>
      <c r="F460" s="8" t="s">
        <v>428</v>
      </c>
      <c r="G460" s="17">
        <v>197</v>
      </c>
      <c r="H460" s="10" t="s">
        <v>428</v>
      </c>
      <c r="I460" s="10" t="s">
        <v>428</v>
      </c>
      <c r="J460" s="17">
        <v>15.57584</v>
      </c>
      <c r="K460" s="17">
        <v>1722.7216125</v>
      </c>
      <c r="L460" s="10" t="s">
        <v>428</v>
      </c>
      <c r="M460" s="17">
        <v>23</v>
      </c>
      <c r="N460" s="10" t="s">
        <v>428</v>
      </c>
      <c r="O460" s="10" t="s">
        <v>428</v>
      </c>
      <c r="P460" s="17">
        <f>('поселения Дт'!O336)/1000</f>
        <v>1242.77199</v>
      </c>
      <c r="Q460" s="10" t="s">
        <v>428</v>
      </c>
      <c r="R460" s="17">
        <v>3105</v>
      </c>
      <c r="S460" s="10" t="s">
        <v>428</v>
      </c>
    </row>
    <row r="461" spans="1:19" ht="15">
      <c r="A461" s="3" t="s">
        <v>335</v>
      </c>
      <c r="B461" s="3" t="s">
        <v>341</v>
      </c>
      <c r="C461" s="3"/>
      <c r="D461" s="17">
        <v>404</v>
      </c>
      <c r="E461" s="17">
        <v>9342.308</v>
      </c>
      <c r="F461" s="8" t="s">
        <v>428</v>
      </c>
      <c r="G461" s="17">
        <v>404</v>
      </c>
      <c r="H461" s="10" t="s">
        <v>428</v>
      </c>
      <c r="I461" s="10" t="s">
        <v>428</v>
      </c>
      <c r="J461" s="17">
        <v>32.23</v>
      </c>
      <c r="K461" s="17">
        <v>2594.4532035</v>
      </c>
      <c r="L461" s="10" t="s">
        <v>428</v>
      </c>
      <c r="M461" s="17">
        <v>87.2</v>
      </c>
      <c r="N461" s="10" t="s">
        <v>428</v>
      </c>
      <c r="O461" s="10" t="s">
        <v>428</v>
      </c>
      <c r="P461" s="17">
        <f>('поселения Дт'!O337)/1000</f>
        <v>2494.3570600000003</v>
      </c>
      <c r="Q461" s="10" t="s">
        <v>428</v>
      </c>
      <c r="R461" s="17">
        <v>3493</v>
      </c>
      <c r="S461" s="10" t="s">
        <v>428</v>
      </c>
    </row>
    <row r="462" spans="1:19" ht="15">
      <c r="A462" s="3" t="s">
        <v>335</v>
      </c>
      <c r="B462" s="3" t="s">
        <v>342</v>
      </c>
      <c r="C462" s="3"/>
      <c r="D462" s="17">
        <v>95</v>
      </c>
      <c r="E462" s="17">
        <v>4965.924000000001</v>
      </c>
      <c r="F462" s="8" t="s">
        <v>428</v>
      </c>
      <c r="G462" s="17">
        <v>125</v>
      </c>
      <c r="H462" s="10" t="s">
        <v>428</v>
      </c>
      <c r="I462" s="10" t="s">
        <v>428</v>
      </c>
      <c r="J462" s="17">
        <v>8.3875</v>
      </c>
      <c r="K462" s="17">
        <v>1906.7827514999997</v>
      </c>
      <c r="L462" s="10" t="s">
        <v>428</v>
      </c>
      <c r="M462" s="17">
        <v>16</v>
      </c>
      <c r="N462" s="10" t="s">
        <v>428</v>
      </c>
      <c r="O462" s="10" t="s">
        <v>428</v>
      </c>
      <c r="P462" s="17">
        <f>('поселения Дт'!O338)/1000</f>
        <v>1214.8182000000002</v>
      </c>
      <c r="Q462" s="10" t="s">
        <v>428</v>
      </c>
      <c r="R462" s="17">
        <v>3105</v>
      </c>
      <c r="S462" s="10" t="s">
        <v>428</v>
      </c>
    </row>
    <row r="463" spans="1:19" ht="15">
      <c r="A463" s="3" t="s">
        <v>335</v>
      </c>
      <c r="B463" s="3" t="s">
        <v>343</v>
      </c>
      <c r="C463" s="3"/>
      <c r="D463" s="17">
        <v>10100</v>
      </c>
      <c r="E463" s="17">
        <v>125421.45799999998</v>
      </c>
      <c r="F463" s="8" t="s">
        <v>428</v>
      </c>
      <c r="G463" s="17">
        <v>21912</v>
      </c>
      <c r="H463" s="10" t="s">
        <v>428</v>
      </c>
      <c r="I463" s="10" t="s">
        <v>428</v>
      </c>
      <c r="J463" s="17">
        <v>577.6678499999999</v>
      </c>
      <c r="K463" s="17">
        <v>25320.852745499997</v>
      </c>
      <c r="L463" s="10" t="s">
        <v>428</v>
      </c>
      <c r="M463" s="17">
        <v>1386.11</v>
      </c>
      <c r="N463" s="10" t="s">
        <v>428</v>
      </c>
      <c r="O463" s="10" t="s">
        <v>428</v>
      </c>
      <c r="P463" s="17">
        <f>('поселения Дт'!O339)/1000</f>
        <v>20285.331939999996</v>
      </c>
      <c r="Q463" s="10" t="s">
        <v>428</v>
      </c>
      <c r="R463" s="17">
        <v>12403</v>
      </c>
      <c r="S463" s="10" t="s">
        <v>428</v>
      </c>
    </row>
    <row r="464" spans="1:19" ht="15">
      <c r="A464" s="3" t="s">
        <v>344</v>
      </c>
      <c r="B464" s="3" t="s">
        <v>344</v>
      </c>
      <c r="C464" s="3"/>
      <c r="D464" s="17" t="s">
        <v>432</v>
      </c>
      <c r="E464" s="17" t="s">
        <v>432</v>
      </c>
      <c r="F464" s="8" t="s">
        <v>432</v>
      </c>
      <c r="G464" s="17" t="s">
        <v>432</v>
      </c>
      <c r="H464" s="10" t="s">
        <v>432</v>
      </c>
      <c r="I464" s="10" t="s">
        <v>432</v>
      </c>
      <c r="J464" s="17" t="s">
        <v>432</v>
      </c>
      <c r="K464" s="17" t="s">
        <v>432</v>
      </c>
      <c r="L464" s="10" t="s">
        <v>432</v>
      </c>
      <c r="M464" s="17" t="s">
        <v>432</v>
      </c>
      <c r="N464" s="4" t="s">
        <v>432</v>
      </c>
      <c r="O464" s="4" t="s">
        <v>432</v>
      </c>
      <c r="P464" s="17">
        <v>0</v>
      </c>
      <c r="Q464" s="10" t="s">
        <v>432</v>
      </c>
      <c r="R464" s="17" t="s">
        <v>432</v>
      </c>
      <c r="S464" s="10" t="s">
        <v>432</v>
      </c>
    </row>
    <row r="465" spans="1:19" ht="15">
      <c r="A465" s="3" t="s">
        <v>344</v>
      </c>
      <c r="B465" s="3" t="s">
        <v>16</v>
      </c>
      <c r="C465" s="3"/>
      <c r="D465" s="17">
        <v>285200</v>
      </c>
      <c r="E465" s="17">
        <v>1411311.71068</v>
      </c>
      <c r="F465" s="8" t="s">
        <v>428</v>
      </c>
      <c r="G465" s="17">
        <v>600000</v>
      </c>
      <c r="H465" s="10" t="s">
        <v>428</v>
      </c>
      <c r="I465" s="10" t="s">
        <v>428</v>
      </c>
      <c r="J465" s="17">
        <v>4344.56508</v>
      </c>
      <c r="K465" s="17">
        <v>212050.227654</v>
      </c>
      <c r="L465" s="10" t="s">
        <v>428</v>
      </c>
      <c r="M465" s="17">
        <v>15000</v>
      </c>
      <c r="N465" s="10" t="s">
        <v>428</v>
      </c>
      <c r="O465" s="10" t="s">
        <v>428</v>
      </c>
      <c r="P465" s="17">
        <f>'МР Дт'!N44</f>
        <v>82872.0864244504</v>
      </c>
      <c r="Q465" s="10" t="s">
        <v>428</v>
      </c>
      <c r="R465" s="17">
        <v>121950</v>
      </c>
      <c r="S465" s="10" t="s">
        <v>428</v>
      </c>
    </row>
    <row r="466" spans="1:19" ht="15">
      <c r="A466" s="3" t="s">
        <v>344</v>
      </c>
      <c r="B466" s="3" t="s">
        <v>429</v>
      </c>
      <c r="C466" s="3"/>
      <c r="D466" s="17" t="s">
        <v>432</v>
      </c>
      <c r="E466" s="17" t="s">
        <v>432</v>
      </c>
      <c r="F466" s="8" t="s">
        <v>432</v>
      </c>
      <c r="G466" s="17" t="s">
        <v>432</v>
      </c>
      <c r="H466" s="10" t="s">
        <v>432</v>
      </c>
      <c r="I466" s="10" t="s">
        <v>432</v>
      </c>
      <c r="J466" s="17" t="s">
        <v>432</v>
      </c>
      <c r="K466" s="17" t="s">
        <v>432</v>
      </c>
      <c r="L466" s="10" t="s">
        <v>432</v>
      </c>
      <c r="M466" s="17" t="s">
        <v>432</v>
      </c>
      <c r="N466" s="4" t="s">
        <v>432</v>
      </c>
      <c r="O466" s="4" t="s">
        <v>432</v>
      </c>
      <c r="P466" s="17">
        <v>0</v>
      </c>
      <c r="Q466" s="10" t="s">
        <v>432</v>
      </c>
      <c r="R466" s="17" t="s">
        <v>432</v>
      </c>
      <c r="S466" s="10" t="s">
        <v>432</v>
      </c>
    </row>
    <row r="467" spans="1:19" ht="15">
      <c r="A467" s="3" t="s">
        <v>344</v>
      </c>
      <c r="B467" s="3" t="s">
        <v>430</v>
      </c>
      <c r="C467" s="3"/>
      <c r="D467" s="17" t="s">
        <v>432</v>
      </c>
      <c r="E467" s="17" t="s">
        <v>432</v>
      </c>
      <c r="F467" s="8" t="s">
        <v>432</v>
      </c>
      <c r="G467" s="17" t="s">
        <v>432</v>
      </c>
      <c r="H467" s="10" t="s">
        <v>432</v>
      </c>
      <c r="I467" s="10" t="s">
        <v>432</v>
      </c>
      <c r="J467" s="17" t="s">
        <v>432</v>
      </c>
      <c r="K467" s="17" t="s">
        <v>432</v>
      </c>
      <c r="L467" s="10" t="s">
        <v>432</v>
      </c>
      <c r="M467" s="17" t="s">
        <v>432</v>
      </c>
      <c r="N467" s="4" t="s">
        <v>432</v>
      </c>
      <c r="O467" s="4" t="s">
        <v>432</v>
      </c>
      <c r="P467" s="17">
        <v>0</v>
      </c>
      <c r="Q467" s="10" t="s">
        <v>432</v>
      </c>
      <c r="R467" s="17" t="s">
        <v>432</v>
      </c>
      <c r="S467" s="10" t="s">
        <v>432</v>
      </c>
    </row>
    <row r="468" spans="1:19" ht="15">
      <c r="A468" s="3" t="s">
        <v>344</v>
      </c>
      <c r="B468" s="3" t="s">
        <v>345</v>
      </c>
      <c r="C468" s="3"/>
      <c r="D468" s="17">
        <v>46473.977380000004</v>
      </c>
      <c r="E468" s="17">
        <v>198023.9826</v>
      </c>
      <c r="F468" s="8" t="s">
        <v>428</v>
      </c>
      <c r="G468" s="17">
        <v>68000</v>
      </c>
      <c r="H468" s="10" t="s">
        <v>428</v>
      </c>
      <c r="I468" s="10" t="s">
        <v>428</v>
      </c>
      <c r="J468" s="17">
        <v>1275.3301399999998</v>
      </c>
      <c r="K468" s="17">
        <v>28806.237163499998</v>
      </c>
      <c r="L468" s="10" t="s">
        <v>428</v>
      </c>
      <c r="M468" s="17">
        <v>4000</v>
      </c>
      <c r="N468" s="10" t="s">
        <v>428</v>
      </c>
      <c r="O468" s="10" t="s">
        <v>428</v>
      </c>
      <c r="P468" s="17">
        <f>('поселения Дт'!O341)/1000</f>
        <v>31629.079970000003</v>
      </c>
      <c r="Q468" s="10" t="s">
        <v>428</v>
      </c>
      <c r="R468" s="17">
        <v>16330</v>
      </c>
      <c r="S468" s="10" t="s">
        <v>428</v>
      </c>
    </row>
    <row r="469" spans="1:19" ht="15">
      <c r="A469" s="3" t="s">
        <v>344</v>
      </c>
      <c r="B469" s="3" t="s">
        <v>431</v>
      </c>
      <c r="C469" s="3"/>
      <c r="D469" s="17" t="s">
        <v>432</v>
      </c>
      <c r="E469" s="17" t="s">
        <v>432</v>
      </c>
      <c r="F469" s="8" t="s">
        <v>432</v>
      </c>
      <c r="G469" s="17" t="s">
        <v>432</v>
      </c>
      <c r="H469" s="10" t="s">
        <v>432</v>
      </c>
      <c r="I469" s="10" t="s">
        <v>432</v>
      </c>
      <c r="J469" s="17" t="s">
        <v>432</v>
      </c>
      <c r="K469" s="17" t="s">
        <v>432</v>
      </c>
      <c r="L469" s="10" t="s">
        <v>432</v>
      </c>
      <c r="M469" s="17" t="s">
        <v>432</v>
      </c>
      <c r="N469" s="4" t="s">
        <v>432</v>
      </c>
      <c r="O469" s="4" t="s">
        <v>432</v>
      </c>
      <c r="P469" s="17">
        <v>0</v>
      </c>
      <c r="Q469" s="10" t="s">
        <v>432</v>
      </c>
      <c r="R469" s="17" t="s">
        <v>432</v>
      </c>
      <c r="S469" s="10" t="s">
        <v>432</v>
      </c>
    </row>
    <row r="470" spans="1:19" ht="15">
      <c r="A470" s="3" t="s">
        <v>344</v>
      </c>
      <c r="B470" s="3" t="s">
        <v>346</v>
      </c>
      <c r="C470" s="3"/>
      <c r="D470" s="17">
        <v>2500</v>
      </c>
      <c r="E470" s="17">
        <v>14772.6</v>
      </c>
      <c r="F470" s="8" t="s">
        <v>428</v>
      </c>
      <c r="G470" s="17">
        <v>2500</v>
      </c>
      <c r="H470" s="10" t="s">
        <v>428</v>
      </c>
      <c r="I470" s="10" t="s">
        <v>428</v>
      </c>
      <c r="J470" s="17">
        <v>0</v>
      </c>
      <c r="K470" s="17">
        <v>2262.444732</v>
      </c>
      <c r="L470" s="10" t="s">
        <v>428</v>
      </c>
      <c r="M470" s="17">
        <v>100</v>
      </c>
      <c r="N470" s="10" t="s">
        <v>428</v>
      </c>
      <c r="O470" s="10" t="s">
        <v>428</v>
      </c>
      <c r="P470" s="17">
        <f>('поселения Дт'!O342)/1000</f>
        <v>1692.00498</v>
      </c>
      <c r="Q470" s="10"/>
      <c r="R470" s="17"/>
      <c r="S470" s="10"/>
    </row>
    <row r="471" spans="1:19" ht="15">
      <c r="A471" s="3" t="s">
        <v>344</v>
      </c>
      <c r="B471" s="3" t="s">
        <v>347</v>
      </c>
      <c r="C471" s="3"/>
      <c r="D471" s="17">
        <v>5000</v>
      </c>
      <c r="E471" s="17">
        <v>27374.3405</v>
      </c>
      <c r="F471" s="8" t="s">
        <v>428</v>
      </c>
      <c r="G471" s="17">
        <v>10000</v>
      </c>
      <c r="H471" s="10" t="s">
        <v>428</v>
      </c>
      <c r="I471" s="10" t="s">
        <v>428</v>
      </c>
      <c r="J471" s="17">
        <v>117.7042</v>
      </c>
      <c r="K471" s="17">
        <v>3579.399165</v>
      </c>
      <c r="L471" s="10" t="s">
        <v>428</v>
      </c>
      <c r="M471" s="17">
        <v>900</v>
      </c>
      <c r="N471" s="10" t="s">
        <v>428</v>
      </c>
      <c r="O471" s="10" t="s">
        <v>428</v>
      </c>
      <c r="P471" s="17">
        <f>('поселения Дт'!O343)/1000</f>
        <v>6644.71126</v>
      </c>
      <c r="Q471" s="10"/>
      <c r="R471" s="17"/>
      <c r="S471" s="10"/>
    </row>
    <row r="472" spans="1:19" ht="15">
      <c r="A472" s="3" t="s">
        <v>344</v>
      </c>
      <c r="B472" s="3" t="s">
        <v>348</v>
      </c>
      <c r="C472" s="3"/>
      <c r="D472" s="17">
        <v>0</v>
      </c>
      <c r="E472" s="17">
        <v>16511.28</v>
      </c>
      <c r="F472" s="8" t="s">
        <v>428</v>
      </c>
      <c r="G472" s="17">
        <v>400</v>
      </c>
      <c r="H472" s="10" t="s">
        <v>428</v>
      </c>
      <c r="I472" s="10" t="s">
        <v>428</v>
      </c>
      <c r="J472" s="17">
        <v>0</v>
      </c>
      <c r="K472" s="17">
        <v>4592.594024999999</v>
      </c>
      <c r="L472" s="10" t="s">
        <v>428</v>
      </c>
      <c r="M472" s="17">
        <v>350</v>
      </c>
      <c r="N472" s="10" t="s">
        <v>428</v>
      </c>
      <c r="O472" s="10" t="s">
        <v>428</v>
      </c>
      <c r="P472" s="17">
        <f>('поселения Дт'!O344)/1000</f>
        <v>6417.69523</v>
      </c>
      <c r="Q472" s="10"/>
      <c r="R472" s="17"/>
      <c r="S472" s="10"/>
    </row>
    <row r="473" spans="1:19" ht="15">
      <c r="A473" s="3" t="s">
        <v>344</v>
      </c>
      <c r="B473" s="3" t="s">
        <v>349</v>
      </c>
      <c r="C473" s="3"/>
      <c r="D473" s="17">
        <v>0</v>
      </c>
      <c r="E473" s="17">
        <v>15872.5</v>
      </c>
      <c r="F473" s="8" t="s">
        <v>428</v>
      </c>
      <c r="G473" s="17">
        <v>0</v>
      </c>
      <c r="H473" s="10" t="s">
        <v>428</v>
      </c>
      <c r="I473" s="10" t="s">
        <v>428</v>
      </c>
      <c r="J473" s="17">
        <v>0</v>
      </c>
      <c r="K473" s="17">
        <v>3941.892798</v>
      </c>
      <c r="L473" s="10" t="s">
        <v>428</v>
      </c>
      <c r="M473" s="17">
        <v>0</v>
      </c>
      <c r="N473" s="10" t="s">
        <v>428</v>
      </c>
      <c r="O473" s="10" t="s">
        <v>428</v>
      </c>
      <c r="P473" s="17">
        <f>('поселения Дт'!O345)/1000</f>
        <v>5889.3095</v>
      </c>
      <c r="Q473" s="10" t="s">
        <v>428</v>
      </c>
      <c r="R473" s="17">
        <v>4770</v>
      </c>
      <c r="S473" s="10" t="s">
        <v>428</v>
      </c>
    </row>
    <row r="474" spans="1:19" ht="15">
      <c r="A474" s="3" t="s">
        <v>344</v>
      </c>
      <c r="B474" s="3" t="s">
        <v>350</v>
      </c>
      <c r="C474" s="3"/>
      <c r="D474" s="17">
        <v>500</v>
      </c>
      <c r="E474" s="17">
        <v>13186</v>
      </c>
      <c r="F474" s="8" t="s">
        <v>428</v>
      </c>
      <c r="G474" s="17">
        <v>2500</v>
      </c>
      <c r="H474" s="10" t="s">
        <v>428</v>
      </c>
      <c r="I474" s="10" t="s">
        <v>428</v>
      </c>
      <c r="J474" s="17">
        <v>30.79243</v>
      </c>
      <c r="K474" s="17">
        <v>3641.9315505000004</v>
      </c>
      <c r="L474" s="10" t="s">
        <v>428</v>
      </c>
      <c r="M474" s="17">
        <v>160</v>
      </c>
      <c r="N474" s="10" t="s">
        <v>428</v>
      </c>
      <c r="O474" s="10" t="s">
        <v>428</v>
      </c>
      <c r="P474" s="17">
        <f>('поселения Дт'!O346)/1000</f>
        <v>2637.5388700000003</v>
      </c>
      <c r="Q474" s="10" t="s">
        <v>428</v>
      </c>
      <c r="R474" s="17">
        <v>4770</v>
      </c>
      <c r="S474" s="10" t="s">
        <v>428</v>
      </c>
    </row>
    <row r="475" spans="1:19" ht="15">
      <c r="A475" s="3" t="s">
        <v>344</v>
      </c>
      <c r="B475" s="3" t="s">
        <v>351</v>
      </c>
      <c r="C475" s="3"/>
      <c r="D475" s="17">
        <v>7371.25</v>
      </c>
      <c r="E475" s="17">
        <v>21590.3</v>
      </c>
      <c r="F475" s="8" t="s">
        <v>428</v>
      </c>
      <c r="G475" s="17">
        <v>10000</v>
      </c>
      <c r="H475" s="10" t="s">
        <v>428</v>
      </c>
      <c r="I475" s="10" t="s">
        <v>428</v>
      </c>
      <c r="J475" s="17">
        <v>192.58089999999999</v>
      </c>
      <c r="K475" s="17">
        <v>4658.555134499999</v>
      </c>
      <c r="L475" s="10" t="s">
        <v>428</v>
      </c>
      <c r="M475" s="17">
        <v>450</v>
      </c>
      <c r="N475" s="10" t="s">
        <v>428</v>
      </c>
      <c r="O475" s="10" t="s">
        <v>428</v>
      </c>
      <c r="P475" s="17">
        <f>('поселения Дт'!O347)/1000</f>
        <v>2365.44794</v>
      </c>
      <c r="Q475" s="10" t="s">
        <v>428</v>
      </c>
      <c r="R475" s="17">
        <v>6242</v>
      </c>
      <c r="S475" s="10" t="s">
        <v>428</v>
      </c>
    </row>
    <row r="476" spans="1:19" ht="15">
      <c r="A476" s="3" t="s">
        <v>344</v>
      </c>
      <c r="B476" s="3" t="s">
        <v>352</v>
      </c>
      <c r="C476" s="3"/>
      <c r="D476" s="17">
        <v>450</v>
      </c>
      <c r="E476" s="17">
        <v>13457.05</v>
      </c>
      <c r="F476" s="8" t="s">
        <v>428</v>
      </c>
      <c r="G476" s="17">
        <v>2000</v>
      </c>
      <c r="H476" s="10" t="s">
        <v>428</v>
      </c>
      <c r="I476" s="10" t="s">
        <v>428</v>
      </c>
      <c r="J476" s="17">
        <v>25.29797</v>
      </c>
      <c r="K476" s="17">
        <v>4943.0971739999995</v>
      </c>
      <c r="L476" s="10" t="s">
        <v>428</v>
      </c>
      <c r="M476" s="17">
        <v>200</v>
      </c>
      <c r="N476" s="10" t="s">
        <v>428</v>
      </c>
      <c r="O476" s="10" t="s">
        <v>428</v>
      </c>
      <c r="P476" s="17">
        <f>('поселения Дт'!O348)/1000</f>
        <v>3187.58219</v>
      </c>
      <c r="Q476" s="10" t="s">
        <v>428</v>
      </c>
      <c r="R476" s="17">
        <v>4372</v>
      </c>
      <c r="S476" s="10" t="s">
        <v>428</v>
      </c>
    </row>
    <row r="477" spans="1:19" ht="15">
      <c r="A477" s="3" t="s">
        <v>344</v>
      </c>
      <c r="B477" s="3" t="s">
        <v>353</v>
      </c>
      <c r="C477" s="3"/>
      <c r="D477" s="17">
        <v>0</v>
      </c>
      <c r="E477" s="17">
        <v>18984.052</v>
      </c>
      <c r="F477" s="8" t="s">
        <v>428</v>
      </c>
      <c r="G477" s="17">
        <v>0</v>
      </c>
      <c r="H477" s="10" t="s">
        <v>428</v>
      </c>
      <c r="I477" s="10" t="s">
        <v>428</v>
      </c>
      <c r="J477" s="17">
        <v>0</v>
      </c>
      <c r="K477" s="17">
        <v>5007.026166</v>
      </c>
      <c r="L477" s="10" t="s">
        <v>428</v>
      </c>
      <c r="M477" s="17">
        <v>0</v>
      </c>
      <c r="N477" s="10" t="s">
        <v>428</v>
      </c>
      <c r="O477" s="10" t="s">
        <v>428</v>
      </c>
      <c r="P477" s="17">
        <f>('поселения Дт'!O349)/1000</f>
        <v>9456.327640000001</v>
      </c>
      <c r="Q477" s="10" t="s">
        <v>428</v>
      </c>
      <c r="R477" s="17">
        <v>4570</v>
      </c>
      <c r="S477" s="10" t="s">
        <v>428</v>
      </c>
    </row>
    <row r="478" spans="1:19" ht="15">
      <c r="A478" s="3" t="s">
        <v>344</v>
      </c>
      <c r="B478" s="3" t="s">
        <v>354</v>
      </c>
      <c r="C478" s="3"/>
      <c r="D478" s="17">
        <v>1700</v>
      </c>
      <c r="E478" s="17">
        <v>31918.85</v>
      </c>
      <c r="F478" s="8" t="s">
        <v>428</v>
      </c>
      <c r="G478" s="17">
        <v>5000</v>
      </c>
      <c r="H478" s="10" t="s">
        <v>428</v>
      </c>
      <c r="I478" s="10" t="s">
        <v>428</v>
      </c>
      <c r="J478" s="17">
        <v>47.015769999999996</v>
      </c>
      <c r="K478" s="17">
        <v>5672.907003</v>
      </c>
      <c r="L478" s="10" t="s">
        <v>428</v>
      </c>
      <c r="M478" s="17">
        <v>210</v>
      </c>
      <c r="N478" s="10" t="s">
        <v>428</v>
      </c>
      <c r="O478" s="10" t="s">
        <v>428</v>
      </c>
      <c r="P478" s="17">
        <f>('поселения Дт'!O350)/1000</f>
        <v>3272.33142</v>
      </c>
      <c r="Q478" s="10" t="s">
        <v>428</v>
      </c>
      <c r="R478" s="17">
        <v>6465</v>
      </c>
      <c r="S478" s="10" t="s">
        <v>428</v>
      </c>
    </row>
    <row r="479" spans="1:19" ht="15">
      <c r="A479" s="3" t="s">
        <v>344</v>
      </c>
      <c r="B479" s="3" t="s">
        <v>355</v>
      </c>
      <c r="C479" s="3"/>
      <c r="D479" s="17">
        <v>0</v>
      </c>
      <c r="E479" s="17">
        <v>48800</v>
      </c>
      <c r="F479" s="8" t="s">
        <v>428</v>
      </c>
      <c r="G479" s="17">
        <v>0</v>
      </c>
      <c r="H479" s="10" t="s">
        <v>428</v>
      </c>
      <c r="I479" s="10" t="s">
        <v>428</v>
      </c>
      <c r="J479" s="17">
        <v>0</v>
      </c>
      <c r="K479" s="17">
        <v>10125.603525</v>
      </c>
      <c r="L479" s="10" t="s">
        <v>428</v>
      </c>
      <c r="M479" s="17">
        <v>0</v>
      </c>
      <c r="N479" s="10" t="s">
        <v>428</v>
      </c>
      <c r="O479" s="10" t="s">
        <v>428</v>
      </c>
      <c r="P479" s="17">
        <f>('поселения Дт'!O351)/1000</f>
        <v>17292.808189999996</v>
      </c>
      <c r="Q479" s="10"/>
      <c r="R479" s="17"/>
      <c r="S479" s="10"/>
    </row>
    <row r="480" spans="1:19" ht="15">
      <c r="A480" s="3" t="s">
        <v>344</v>
      </c>
      <c r="B480" s="3" t="s">
        <v>356</v>
      </c>
      <c r="C480" s="3"/>
      <c r="D480" s="17">
        <v>1327.27264</v>
      </c>
      <c r="E480" s="17">
        <v>11485.1</v>
      </c>
      <c r="F480" s="8" t="s">
        <v>428</v>
      </c>
      <c r="G480" s="17">
        <v>7000</v>
      </c>
      <c r="H480" s="10" t="s">
        <v>428</v>
      </c>
      <c r="I480" s="10" t="s">
        <v>428</v>
      </c>
      <c r="J480" s="17">
        <v>15.23499</v>
      </c>
      <c r="K480" s="17">
        <v>4525.8821535</v>
      </c>
      <c r="L480" s="10" t="s">
        <v>428</v>
      </c>
      <c r="M480" s="17">
        <v>800</v>
      </c>
      <c r="N480" s="10" t="s">
        <v>428</v>
      </c>
      <c r="O480" s="10" t="s">
        <v>428</v>
      </c>
      <c r="P480" s="17">
        <f>('поселения Дт'!O352)/1000</f>
        <v>4601.005689999999</v>
      </c>
      <c r="Q480" s="10" t="s">
        <v>428</v>
      </c>
      <c r="R480" s="17">
        <v>4372</v>
      </c>
      <c r="S480" s="10" t="s">
        <v>428</v>
      </c>
    </row>
    <row r="481" spans="1:19" ht="15">
      <c r="A481" s="3" t="s">
        <v>357</v>
      </c>
      <c r="B481" s="3" t="s">
        <v>357</v>
      </c>
      <c r="C481" s="3"/>
      <c r="D481" s="17" t="s">
        <v>432</v>
      </c>
      <c r="E481" s="17" t="s">
        <v>432</v>
      </c>
      <c r="F481" s="8" t="s">
        <v>432</v>
      </c>
      <c r="G481" s="17" t="s">
        <v>432</v>
      </c>
      <c r="H481" s="10" t="s">
        <v>432</v>
      </c>
      <c r="I481" s="10" t="s">
        <v>432</v>
      </c>
      <c r="J481" s="17" t="s">
        <v>432</v>
      </c>
      <c r="K481" s="17" t="s">
        <v>432</v>
      </c>
      <c r="L481" s="10" t="s">
        <v>432</v>
      </c>
      <c r="M481" s="17" t="s">
        <v>432</v>
      </c>
      <c r="N481" s="4" t="s">
        <v>432</v>
      </c>
      <c r="O481" s="4" t="s">
        <v>432</v>
      </c>
      <c r="P481" s="17">
        <v>0</v>
      </c>
      <c r="Q481" s="10" t="s">
        <v>432</v>
      </c>
      <c r="R481" s="17" t="s">
        <v>432</v>
      </c>
      <c r="S481" s="10" t="s">
        <v>432</v>
      </c>
    </row>
    <row r="482" spans="1:19" ht="15">
      <c r="A482" s="3" t="s">
        <v>357</v>
      </c>
      <c r="B482" s="3" t="s">
        <v>16</v>
      </c>
      <c r="C482" s="3"/>
      <c r="D482" s="17">
        <v>128000</v>
      </c>
      <c r="E482" s="17">
        <v>614010.5308599999</v>
      </c>
      <c r="F482" s="8" t="s">
        <v>428</v>
      </c>
      <c r="G482" s="17">
        <v>255646.4</v>
      </c>
      <c r="H482" s="10" t="s">
        <v>428</v>
      </c>
      <c r="I482" s="10" t="s">
        <v>428</v>
      </c>
      <c r="J482" s="17">
        <v>4366.819570000001</v>
      </c>
      <c r="K482" s="17">
        <v>128539.5680115</v>
      </c>
      <c r="L482" s="10" t="s">
        <v>428</v>
      </c>
      <c r="M482" s="17">
        <v>11288.94023</v>
      </c>
      <c r="N482" s="10" t="s">
        <v>428</v>
      </c>
      <c r="O482" s="10" t="s">
        <v>428</v>
      </c>
      <c r="P482" s="17">
        <f>'МР Дт'!N45</f>
        <v>78239.08041704916</v>
      </c>
      <c r="Q482" s="10" t="s">
        <v>428</v>
      </c>
      <c r="R482" s="17">
        <v>109493</v>
      </c>
      <c r="S482" s="10" t="s">
        <v>428</v>
      </c>
    </row>
    <row r="483" spans="1:19" ht="15">
      <c r="A483" s="3" t="s">
        <v>357</v>
      </c>
      <c r="B483" s="3" t="s">
        <v>429</v>
      </c>
      <c r="C483" s="3"/>
      <c r="D483" s="17" t="s">
        <v>432</v>
      </c>
      <c r="E483" s="17" t="s">
        <v>432</v>
      </c>
      <c r="F483" s="8" t="s">
        <v>432</v>
      </c>
      <c r="G483" s="17" t="s">
        <v>432</v>
      </c>
      <c r="H483" s="10" t="s">
        <v>432</v>
      </c>
      <c r="I483" s="10" t="s">
        <v>432</v>
      </c>
      <c r="J483" s="17" t="s">
        <v>432</v>
      </c>
      <c r="K483" s="17" t="s">
        <v>432</v>
      </c>
      <c r="L483" s="10" t="s">
        <v>432</v>
      </c>
      <c r="M483" s="17" t="s">
        <v>432</v>
      </c>
      <c r="N483" s="10" t="s">
        <v>432</v>
      </c>
      <c r="O483" s="10" t="s">
        <v>432</v>
      </c>
      <c r="P483" s="17">
        <v>0</v>
      </c>
      <c r="Q483" s="10" t="s">
        <v>432</v>
      </c>
      <c r="R483" s="17" t="s">
        <v>432</v>
      </c>
      <c r="S483" s="10" t="s">
        <v>432</v>
      </c>
    </row>
    <row r="484" spans="1:19" ht="15">
      <c r="A484" s="3" t="s">
        <v>357</v>
      </c>
      <c r="B484" s="3" t="s">
        <v>430</v>
      </c>
      <c r="C484" s="3"/>
      <c r="D484" s="17" t="s">
        <v>432</v>
      </c>
      <c r="E484" s="17" t="s">
        <v>432</v>
      </c>
      <c r="F484" s="8" t="s">
        <v>432</v>
      </c>
      <c r="G484" s="17" t="s">
        <v>432</v>
      </c>
      <c r="H484" s="10" t="s">
        <v>432</v>
      </c>
      <c r="I484" s="10" t="s">
        <v>432</v>
      </c>
      <c r="J484" s="17" t="s">
        <v>432</v>
      </c>
      <c r="K484" s="17" t="s">
        <v>432</v>
      </c>
      <c r="L484" s="10" t="s">
        <v>432</v>
      </c>
      <c r="M484" s="17" t="s">
        <v>432</v>
      </c>
      <c r="N484" s="10" t="s">
        <v>432</v>
      </c>
      <c r="O484" s="10" t="s">
        <v>432</v>
      </c>
      <c r="P484" s="17">
        <v>0</v>
      </c>
      <c r="Q484" s="10" t="s">
        <v>432</v>
      </c>
      <c r="R484" s="17" t="s">
        <v>432</v>
      </c>
      <c r="S484" s="10" t="s">
        <v>432</v>
      </c>
    </row>
    <row r="485" spans="1:19" ht="15">
      <c r="A485" s="3" t="s">
        <v>357</v>
      </c>
      <c r="B485" s="3" t="s">
        <v>358</v>
      </c>
      <c r="C485" s="3"/>
      <c r="D485" s="17">
        <v>0</v>
      </c>
      <c r="E485" s="17">
        <v>190500</v>
      </c>
      <c r="F485" s="8" t="s">
        <v>428</v>
      </c>
      <c r="G485" s="17">
        <v>0</v>
      </c>
      <c r="H485" s="10" t="s">
        <v>428</v>
      </c>
      <c r="I485" s="10" t="s">
        <v>428</v>
      </c>
      <c r="J485" s="17">
        <v>0</v>
      </c>
      <c r="K485" s="17">
        <v>35549.894706</v>
      </c>
      <c r="L485" s="10" t="s">
        <v>428</v>
      </c>
      <c r="M485" s="17">
        <v>0</v>
      </c>
      <c r="N485" s="10" t="s">
        <v>428</v>
      </c>
      <c r="O485" s="10" t="s">
        <v>428</v>
      </c>
      <c r="P485" s="17">
        <f>('поселения Дт'!O354)/1000</f>
        <v>48452.22803</v>
      </c>
      <c r="Q485" s="10" t="s">
        <v>428</v>
      </c>
      <c r="R485" s="17">
        <v>21034</v>
      </c>
      <c r="S485" s="10" t="s">
        <v>428</v>
      </c>
    </row>
    <row r="486" spans="1:19" ht="15">
      <c r="A486" s="3" t="s">
        <v>357</v>
      </c>
      <c r="B486" s="3" t="s">
        <v>431</v>
      </c>
      <c r="C486" s="3"/>
      <c r="D486" s="17" t="s">
        <v>432</v>
      </c>
      <c r="E486" s="17" t="s">
        <v>432</v>
      </c>
      <c r="F486" s="8" t="s">
        <v>432</v>
      </c>
      <c r="G486" s="17" t="s">
        <v>432</v>
      </c>
      <c r="H486" s="10" t="s">
        <v>432</v>
      </c>
      <c r="I486" s="10" t="s">
        <v>432</v>
      </c>
      <c r="J486" s="17" t="s">
        <v>432</v>
      </c>
      <c r="K486" s="17" t="s">
        <v>432</v>
      </c>
      <c r="L486" s="10" t="s">
        <v>432</v>
      </c>
      <c r="M486" s="17" t="s">
        <v>432</v>
      </c>
      <c r="N486" s="4" t="s">
        <v>432</v>
      </c>
      <c r="O486" s="4" t="s">
        <v>432</v>
      </c>
      <c r="P486" s="17">
        <v>0</v>
      </c>
      <c r="Q486" s="10" t="s">
        <v>432</v>
      </c>
      <c r="R486" s="17" t="s">
        <v>432</v>
      </c>
      <c r="S486" s="10" t="s">
        <v>432</v>
      </c>
    </row>
    <row r="487" spans="1:19" ht="15">
      <c r="A487" s="3" t="s">
        <v>357</v>
      </c>
      <c r="B487" s="3" t="s">
        <v>359</v>
      </c>
      <c r="C487" s="3"/>
      <c r="D487" s="17">
        <v>0</v>
      </c>
      <c r="E487" s="17">
        <v>4515.000000000001</v>
      </c>
      <c r="F487" s="8" t="s">
        <v>428</v>
      </c>
      <c r="G487" s="17">
        <v>0</v>
      </c>
      <c r="H487" s="10" t="s">
        <v>428</v>
      </c>
      <c r="I487" s="10" t="s">
        <v>428</v>
      </c>
      <c r="J487" s="17">
        <v>0</v>
      </c>
      <c r="K487" s="17">
        <v>1503.527709</v>
      </c>
      <c r="L487" s="10" t="s">
        <v>428</v>
      </c>
      <c r="M487" s="17">
        <v>0</v>
      </c>
      <c r="N487" s="10" t="s">
        <v>428</v>
      </c>
      <c r="O487" s="10" t="s">
        <v>428</v>
      </c>
      <c r="P487" s="17">
        <f>('поселения Дт'!O355)/1000</f>
        <v>1567.9109300000002</v>
      </c>
      <c r="Q487" s="10" t="s">
        <v>428</v>
      </c>
      <c r="R487" s="17">
        <v>3493</v>
      </c>
      <c r="S487" s="10" t="s">
        <v>428</v>
      </c>
    </row>
    <row r="488" spans="1:19" ht="15">
      <c r="A488" s="3" t="s">
        <v>357</v>
      </c>
      <c r="B488" s="3" t="s">
        <v>360</v>
      </c>
      <c r="C488" s="3"/>
      <c r="D488" s="17">
        <v>300</v>
      </c>
      <c r="E488" s="17">
        <v>9895</v>
      </c>
      <c r="F488" s="8" t="s">
        <v>428</v>
      </c>
      <c r="G488" s="17">
        <v>700</v>
      </c>
      <c r="H488" s="10" t="s">
        <v>428</v>
      </c>
      <c r="I488" s="10" t="s">
        <v>428</v>
      </c>
      <c r="J488" s="17">
        <v>10.7995</v>
      </c>
      <c r="K488" s="17">
        <v>3669.896991</v>
      </c>
      <c r="L488" s="10" t="s">
        <v>428</v>
      </c>
      <c r="M488" s="17">
        <v>29.6</v>
      </c>
      <c r="N488" s="10" t="s">
        <v>428</v>
      </c>
      <c r="O488" s="10" t="s">
        <v>428</v>
      </c>
      <c r="P488" s="17">
        <f>('поселения Дт'!O356)/1000</f>
        <v>1874.78608</v>
      </c>
      <c r="Q488" s="10" t="s">
        <v>428</v>
      </c>
      <c r="R488" s="17">
        <v>4570</v>
      </c>
      <c r="S488" s="10" t="s">
        <v>428</v>
      </c>
    </row>
    <row r="489" spans="1:19" ht="15">
      <c r="A489" s="3" t="s">
        <v>357</v>
      </c>
      <c r="B489" s="3" t="s">
        <v>361</v>
      </c>
      <c r="C489" s="3"/>
      <c r="D489" s="17">
        <v>0</v>
      </c>
      <c r="E489" s="17">
        <v>5264.7</v>
      </c>
      <c r="F489" s="8" t="s">
        <v>428</v>
      </c>
      <c r="G489" s="17">
        <v>0</v>
      </c>
      <c r="H489" s="10" t="s">
        <v>428</v>
      </c>
      <c r="I489" s="10" t="s">
        <v>428</v>
      </c>
      <c r="J489" s="17">
        <v>0</v>
      </c>
      <c r="K489" s="17">
        <v>2290.86315</v>
      </c>
      <c r="L489" s="10" t="s">
        <v>428</v>
      </c>
      <c r="M489" s="17">
        <v>0</v>
      </c>
      <c r="N489" s="10" t="s">
        <v>428</v>
      </c>
      <c r="O489" s="10" t="s">
        <v>428</v>
      </c>
      <c r="P489" s="17">
        <f>('поселения Дт'!O357)/1000</f>
        <v>1520.3493199999998</v>
      </c>
      <c r="Q489" s="10" t="s">
        <v>428</v>
      </c>
      <c r="R489" s="17">
        <v>3299</v>
      </c>
      <c r="S489" s="10" t="s">
        <v>428</v>
      </c>
    </row>
    <row r="490" spans="1:19" ht="15">
      <c r="A490" s="3" t="s">
        <v>357</v>
      </c>
      <c r="B490" s="3" t="s">
        <v>362</v>
      </c>
      <c r="C490" s="3"/>
      <c r="D490" s="17">
        <v>0</v>
      </c>
      <c r="E490" s="17">
        <v>31511</v>
      </c>
      <c r="F490" s="8" t="s">
        <v>428</v>
      </c>
      <c r="G490" s="17">
        <v>0</v>
      </c>
      <c r="H490" s="10" t="s">
        <v>428</v>
      </c>
      <c r="I490" s="10" t="s">
        <v>428</v>
      </c>
      <c r="J490" s="17">
        <v>0</v>
      </c>
      <c r="K490" s="17">
        <v>5506.979316</v>
      </c>
      <c r="L490" s="10" t="s">
        <v>428</v>
      </c>
      <c r="M490" s="17">
        <v>0</v>
      </c>
      <c r="N490" s="10" t="s">
        <v>428</v>
      </c>
      <c r="O490" s="10" t="s">
        <v>428</v>
      </c>
      <c r="P490" s="17">
        <f>('поселения Дт'!O358)/1000</f>
        <v>6012.98402</v>
      </c>
      <c r="Q490" s="10" t="s">
        <v>428</v>
      </c>
      <c r="R490" s="17">
        <v>8625</v>
      </c>
      <c r="S490" s="10" t="s">
        <v>428</v>
      </c>
    </row>
    <row r="491" spans="1:19" ht="15">
      <c r="A491" s="3" t="s">
        <v>357</v>
      </c>
      <c r="B491" s="3" t="s">
        <v>363</v>
      </c>
      <c r="C491" s="3"/>
      <c r="D491" s="17">
        <v>0</v>
      </c>
      <c r="E491" s="17">
        <v>8888</v>
      </c>
      <c r="F491" s="8" t="s">
        <v>428</v>
      </c>
      <c r="G491" s="17">
        <v>0</v>
      </c>
      <c r="H491" s="10" t="s">
        <v>428</v>
      </c>
      <c r="I491" s="10" t="s">
        <v>428</v>
      </c>
      <c r="J491" s="17">
        <v>0</v>
      </c>
      <c r="K491" s="17">
        <v>2243.6915535</v>
      </c>
      <c r="L491" s="10" t="s">
        <v>428</v>
      </c>
      <c r="M491" s="17">
        <v>0</v>
      </c>
      <c r="N491" s="10" t="s">
        <v>428</v>
      </c>
      <c r="O491" s="10" t="s">
        <v>428</v>
      </c>
      <c r="P491" s="17">
        <f>('поселения Дт'!O359)/1000</f>
        <v>3431.47098</v>
      </c>
      <c r="Q491" s="10" t="s">
        <v>428</v>
      </c>
      <c r="R491" s="17">
        <v>3299</v>
      </c>
      <c r="S491" s="10" t="s">
        <v>428</v>
      </c>
    </row>
    <row r="492" spans="1:19" ht="15">
      <c r="A492" s="3" t="s">
        <v>357</v>
      </c>
      <c r="B492" s="3" t="s">
        <v>364</v>
      </c>
      <c r="C492" s="3"/>
      <c r="D492" s="17">
        <v>0</v>
      </c>
      <c r="E492" s="17">
        <v>11754</v>
      </c>
      <c r="F492" s="8" t="s">
        <v>428</v>
      </c>
      <c r="G492" s="17">
        <v>0</v>
      </c>
      <c r="H492" s="10" t="s">
        <v>428</v>
      </c>
      <c r="I492" s="10" t="s">
        <v>428</v>
      </c>
      <c r="J492" s="17">
        <v>0</v>
      </c>
      <c r="K492" s="17">
        <v>2372.020845</v>
      </c>
      <c r="L492" s="10" t="s">
        <v>428</v>
      </c>
      <c r="M492" s="17">
        <v>0</v>
      </c>
      <c r="N492" s="10" t="s">
        <v>428</v>
      </c>
      <c r="O492" s="10" t="s">
        <v>428</v>
      </c>
      <c r="P492" s="17">
        <f>('поселения Дт'!O360)/1000</f>
        <v>1910.1070699999998</v>
      </c>
      <c r="Q492" s="10" t="s">
        <v>428</v>
      </c>
      <c r="R492" s="17">
        <v>4372</v>
      </c>
      <c r="S492" s="10" t="s">
        <v>428</v>
      </c>
    </row>
    <row r="493" spans="1:19" ht="15">
      <c r="A493" s="3" t="s">
        <v>357</v>
      </c>
      <c r="B493" s="3" t="s">
        <v>365</v>
      </c>
      <c r="C493" s="3"/>
      <c r="D493" s="17">
        <v>0</v>
      </c>
      <c r="E493" s="17">
        <v>5132.999999999999</v>
      </c>
      <c r="F493" s="8" t="s">
        <v>428</v>
      </c>
      <c r="G493" s="17">
        <v>0</v>
      </c>
      <c r="H493" s="10" t="s">
        <v>428</v>
      </c>
      <c r="I493" s="10" t="s">
        <v>428</v>
      </c>
      <c r="J493" s="17">
        <v>0</v>
      </c>
      <c r="K493" s="17">
        <v>1562.995059</v>
      </c>
      <c r="L493" s="10" t="s">
        <v>428</v>
      </c>
      <c r="M493" s="17">
        <v>0</v>
      </c>
      <c r="N493" s="10" t="s">
        <v>428</v>
      </c>
      <c r="O493" s="10" t="s">
        <v>428</v>
      </c>
      <c r="P493" s="17">
        <f>('поселения Дт'!O361)/1000</f>
        <v>1588.08562</v>
      </c>
      <c r="Q493" s="10" t="s">
        <v>428</v>
      </c>
      <c r="R493" s="17">
        <v>4393</v>
      </c>
      <c r="S493" s="10" t="s">
        <v>428</v>
      </c>
    </row>
    <row r="494" spans="1:19" ht="15">
      <c r="A494" s="3" t="s">
        <v>357</v>
      </c>
      <c r="B494" s="3" t="s">
        <v>366</v>
      </c>
      <c r="C494" s="3"/>
      <c r="D494" s="17">
        <v>0</v>
      </c>
      <c r="E494" s="17">
        <v>9091</v>
      </c>
      <c r="F494" s="8" t="s">
        <v>428</v>
      </c>
      <c r="G494" s="17">
        <v>300</v>
      </c>
      <c r="H494" s="10" t="s">
        <v>428</v>
      </c>
      <c r="I494" s="10" t="s">
        <v>428</v>
      </c>
      <c r="J494" s="17">
        <v>3.6493200000000003</v>
      </c>
      <c r="K494" s="17">
        <v>1766.566224</v>
      </c>
      <c r="L494" s="10" t="s">
        <v>428</v>
      </c>
      <c r="M494" s="17">
        <v>3.8</v>
      </c>
      <c r="N494" s="10" t="s">
        <v>428</v>
      </c>
      <c r="O494" s="10" t="s">
        <v>428</v>
      </c>
      <c r="P494" s="17">
        <f>('поселения Дт'!O362)/1000</f>
        <v>2177.1807999999996</v>
      </c>
      <c r="Q494" s="10" t="s">
        <v>428</v>
      </c>
      <c r="R494" s="17">
        <v>3687</v>
      </c>
      <c r="S494" s="10" t="s">
        <v>428</v>
      </c>
    </row>
    <row r="495" spans="1:19" ht="15">
      <c r="A495" s="3" t="s">
        <v>357</v>
      </c>
      <c r="B495" s="3" t="s">
        <v>367</v>
      </c>
      <c r="C495" s="3"/>
      <c r="D495" s="17">
        <v>0</v>
      </c>
      <c r="E495" s="17">
        <v>13930</v>
      </c>
      <c r="F495" s="8" t="s">
        <v>428</v>
      </c>
      <c r="G495" s="17">
        <v>0</v>
      </c>
      <c r="H495" s="10" t="s">
        <v>428</v>
      </c>
      <c r="I495" s="10" t="s">
        <v>428</v>
      </c>
      <c r="J495" s="17">
        <v>0</v>
      </c>
      <c r="K495" s="17">
        <v>4652.6656514999995</v>
      </c>
      <c r="L495" s="10" t="s">
        <v>428</v>
      </c>
      <c r="M495" s="17">
        <v>0</v>
      </c>
      <c r="N495" s="10" t="s">
        <v>428</v>
      </c>
      <c r="O495" s="10" t="s">
        <v>428</v>
      </c>
      <c r="P495" s="17">
        <f>('поселения Дт'!O363)/1000</f>
        <v>2340.38758</v>
      </c>
      <c r="Q495" s="10" t="s">
        <v>428</v>
      </c>
      <c r="R495" s="17">
        <v>5166</v>
      </c>
      <c r="S495" s="10" t="s">
        <v>428</v>
      </c>
    </row>
    <row r="496" spans="1:19" ht="15">
      <c r="A496" s="3" t="s">
        <v>368</v>
      </c>
      <c r="B496" s="3" t="s">
        <v>368</v>
      </c>
      <c r="C496" s="3"/>
      <c r="D496" s="17" t="s">
        <v>432</v>
      </c>
      <c r="E496" s="17" t="s">
        <v>432</v>
      </c>
      <c r="F496" s="8" t="s">
        <v>432</v>
      </c>
      <c r="G496" s="17" t="s">
        <v>432</v>
      </c>
      <c r="H496" s="10" t="s">
        <v>432</v>
      </c>
      <c r="I496" s="10" t="s">
        <v>432</v>
      </c>
      <c r="J496" s="17" t="s">
        <v>432</v>
      </c>
      <c r="K496" s="17" t="s">
        <v>432</v>
      </c>
      <c r="L496" s="10" t="s">
        <v>432</v>
      </c>
      <c r="M496" s="17" t="s">
        <v>432</v>
      </c>
      <c r="N496" s="4" t="s">
        <v>432</v>
      </c>
      <c r="O496" s="4" t="s">
        <v>432</v>
      </c>
      <c r="P496" s="17">
        <v>0</v>
      </c>
      <c r="Q496" s="10" t="s">
        <v>432</v>
      </c>
      <c r="R496" s="17" t="s">
        <v>432</v>
      </c>
      <c r="S496" s="10" t="s">
        <v>432</v>
      </c>
    </row>
    <row r="497" spans="1:19" ht="15">
      <c r="A497" s="3" t="s">
        <v>368</v>
      </c>
      <c r="B497" s="3" t="s">
        <v>16</v>
      </c>
      <c r="C497" s="3"/>
      <c r="D497" s="17">
        <v>125000</v>
      </c>
      <c r="E497" s="17">
        <v>618527.3254999999</v>
      </c>
      <c r="F497" s="8" t="s">
        <v>428</v>
      </c>
      <c r="G497" s="17">
        <v>130000</v>
      </c>
      <c r="H497" s="10" t="s">
        <v>428</v>
      </c>
      <c r="I497" s="10" t="s">
        <v>428</v>
      </c>
      <c r="J497" s="17">
        <v>3992.91779</v>
      </c>
      <c r="K497" s="17">
        <v>203480.78583299997</v>
      </c>
      <c r="L497" s="10" t="s">
        <v>428</v>
      </c>
      <c r="M497" s="17">
        <v>6085.5</v>
      </c>
      <c r="N497" s="10" t="s">
        <v>428</v>
      </c>
      <c r="O497" s="10" t="s">
        <v>428</v>
      </c>
      <c r="P497" s="17">
        <f>'МР Дт'!N46</f>
        <v>251901.53333267663</v>
      </c>
      <c r="Q497" s="10" t="s">
        <v>428</v>
      </c>
      <c r="R497" s="17">
        <v>124572</v>
      </c>
      <c r="S497" s="10" t="s">
        <v>428</v>
      </c>
    </row>
    <row r="498" spans="1:19" ht="15">
      <c r="A498" s="3" t="s">
        <v>368</v>
      </c>
      <c r="B498" s="3" t="s">
        <v>429</v>
      </c>
      <c r="C498" s="3"/>
      <c r="D498" s="17" t="s">
        <v>432</v>
      </c>
      <c r="E498" s="17" t="s">
        <v>432</v>
      </c>
      <c r="F498" s="8" t="s">
        <v>432</v>
      </c>
      <c r="G498" s="17" t="s">
        <v>432</v>
      </c>
      <c r="H498" s="10" t="s">
        <v>432</v>
      </c>
      <c r="I498" s="10" t="s">
        <v>432</v>
      </c>
      <c r="J498" s="17" t="s">
        <v>432</v>
      </c>
      <c r="K498" s="17" t="s">
        <v>432</v>
      </c>
      <c r="L498" s="10" t="s">
        <v>432</v>
      </c>
      <c r="M498" s="17" t="s">
        <v>432</v>
      </c>
      <c r="N498" s="4" t="s">
        <v>432</v>
      </c>
      <c r="O498" s="4" t="s">
        <v>432</v>
      </c>
      <c r="P498" s="17">
        <v>0</v>
      </c>
      <c r="Q498" s="10" t="s">
        <v>432</v>
      </c>
      <c r="R498" s="17" t="s">
        <v>432</v>
      </c>
      <c r="S498" s="10" t="s">
        <v>432</v>
      </c>
    </row>
    <row r="499" spans="1:19" ht="15">
      <c r="A499" s="3" t="s">
        <v>368</v>
      </c>
      <c r="B499" s="3" t="s">
        <v>430</v>
      </c>
      <c r="C499" s="3"/>
      <c r="D499" s="17" t="s">
        <v>432</v>
      </c>
      <c r="E499" s="17" t="s">
        <v>432</v>
      </c>
      <c r="F499" s="8" t="s">
        <v>432</v>
      </c>
      <c r="G499" s="17" t="s">
        <v>432</v>
      </c>
      <c r="H499" s="10" t="s">
        <v>432</v>
      </c>
      <c r="I499" s="10" t="s">
        <v>432</v>
      </c>
      <c r="J499" s="17" t="s">
        <v>432</v>
      </c>
      <c r="K499" s="17" t="s">
        <v>432</v>
      </c>
      <c r="L499" s="10" t="s">
        <v>432</v>
      </c>
      <c r="M499" s="17" t="s">
        <v>432</v>
      </c>
      <c r="N499" s="4" t="s">
        <v>432</v>
      </c>
      <c r="O499" s="4" t="s">
        <v>432</v>
      </c>
      <c r="P499" s="17">
        <v>0</v>
      </c>
      <c r="Q499" s="10" t="s">
        <v>432</v>
      </c>
      <c r="R499" s="17" t="s">
        <v>432</v>
      </c>
      <c r="S499" s="10" t="s">
        <v>432</v>
      </c>
    </row>
    <row r="500" spans="1:19" ht="15">
      <c r="A500" s="3" t="s">
        <v>368</v>
      </c>
      <c r="B500" s="3" t="s">
        <v>369</v>
      </c>
      <c r="C500" s="3"/>
      <c r="D500" s="17">
        <v>54781.130600000004</v>
      </c>
      <c r="E500" s="17">
        <v>205120.5</v>
      </c>
      <c r="F500" s="8" t="s">
        <v>428</v>
      </c>
      <c r="G500" s="17">
        <v>55136.9</v>
      </c>
      <c r="H500" s="10" t="s">
        <v>428</v>
      </c>
      <c r="I500" s="10" t="s">
        <v>428</v>
      </c>
      <c r="J500" s="17">
        <v>1981.2309599999999</v>
      </c>
      <c r="K500" s="17">
        <v>44383.557</v>
      </c>
      <c r="L500" s="10" t="s">
        <v>428</v>
      </c>
      <c r="M500" s="17">
        <v>4500</v>
      </c>
      <c r="N500" s="10" t="s">
        <v>428</v>
      </c>
      <c r="O500" s="10" t="s">
        <v>428</v>
      </c>
      <c r="P500" s="17">
        <f>('поселения Дт'!O365)/1000</f>
        <v>26461.05096</v>
      </c>
      <c r="Q500" s="10" t="s">
        <v>428</v>
      </c>
      <c r="R500" s="17">
        <v>23700</v>
      </c>
      <c r="S500" s="10" t="s">
        <v>428</v>
      </c>
    </row>
    <row r="501" spans="1:19" ht="15">
      <c r="A501" s="3" t="s">
        <v>368</v>
      </c>
      <c r="B501" s="3" t="s">
        <v>431</v>
      </c>
      <c r="C501" s="3"/>
      <c r="D501" s="17" t="s">
        <v>432</v>
      </c>
      <c r="E501" s="17" t="s">
        <v>432</v>
      </c>
      <c r="F501" s="8" t="s">
        <v>432</v>
      </c>
      <c r="G501" s="17" t="s">
        <v>432</v>
      </c>
      <c r="H501" s="10" t="s">
        <v>432</v>
      </c>
      <c r="I501" s="10" t="s">
        <v>432</v>
      </c>
      <c r="J501" s="17" t="s">
        <v>432</v>
      </c>
      <c r="K501" s="17" t="s">
        <v>432</v>
      </c>
      <c r="L501" s="10" t="s">
        <v>432</v>
      </c>
      <c r="M501" s="17" t="s">
        <v>432</v>
      </c>
      <c r="N501" s="4" t="s">
        <v>432</v>
      </c>
      <c r="O501" s="4" t="s">
        <v>432</v>
      </c>
      <c r="P501" s="17">
        <v>0</v>
      </c>
      <c r="Q501" s="10" t="s">
        <v>432</v>
      </c>
      <c r="R501" s="17" t="s">
        <v>432</v>
      </c>
      <c r="S501" s="10" t="s">
        <v>432</v>
      </c>
    </row>
    <row r="502" spans="1:19" ht="15">
      <c r="A502" s="3" t="s">
        <v>368</v>
      </c>
      <c r="B502" s="3" t="s">
        <v>370</v>
      </c>
      <c r="C502" s="3"/>
      <c r="D502" s="17">
        <v>0</v>
      </c>
      <c r="E502" s="17">
        <v>3615</v>
      </c>
      <c r="F502" s="8" t="s">
        <v>428</v>
      </c>
      <c r="G502" s="17">
        <v>0</v>
      </c>
      <c r="H502" s="10" t="s">
        <v>428</v>
      </c>
      <c r="I502" s="10" t="s">
        <v>428</v>
      </c>
      <c r="J502" s="17">
        <v>0</v>
      </c>
      <c r="K502" s="17">
        <v>3747.654003</v>
      </c>
      <c r="L502" s="10" t="s">
        <v>428</v>
      </c>
      <c r="M502" s="17">
        <v>0</v>
      </c>
      <c r="N502" s="10" t="s">
        <v>428</v>
      </c>
      <c r="O502" s="10" t="s">
        <v>428</v>
      </c>
      <c r="P502" s="17">
        <f>('поселения Дт'!O366)/1000</f>
        <v>805.17825</v>
      </c>
      <c r="Q502" s="10" t="s">
        <v>428</v>
      </c>
      <c r="R502" s="17">
        <v>4770</v>
      </c>
      <c r="S502" s="10" t="s">
        <v>428</v>
      </c>
    </row>
    <row r="503" spans="1:19" ht="15">
      <c r="A503" s="3" t="s">
        <v>368</v>
      </c>
      <c r="B503" s="3" t="s">
        <v>371</v>
      </c>
      <c r="C503" s="3"/>
      <c r="D503" s="17">
        <v>0</v>
      </c>
      <c r="E503" s="17">
        <v>19671.9</v>
      </c>
      <c r="F503" s="8" t="s">
        <v>428</v>
      </c>
      <c r="G503" s="17">
        <v>0</v>
      </c>
      <c r="H503" s="10" t="s">
        <v>428</v>
      </c>
      <c r="I503" s="10" t="s">
        <v>428</v>
      </c>
      <c r="J503" s="17">
        <v>0</v>
      </c>
      <c r="K503" s="17">
        <v>5713.630831500001</v>
      </c>
      <c r="L503" s="10" t="s">
        <v>428</v>
      </c>
      <c r="M503" s="17">
        <v>0</v>
      </c>
      <c r="N503" s="10" t="s">
        <v>428</v>
      </c>
      <c r="O503" s="10" t="s">
        <v>428</v>
      </c>
      <c r="P503" s="17">
        <f>('поселения Дт'!O367)/1000</f>
        <v>9760.77997</v>
      </c>
      <c r="Q503" s="10" t="s">
        <v>428</v>
      </c>
      <c r="R503" s="17">
        <v>6019</v>
      </c>
      <c r="S503" s="10" t="s">
        <v>428</v>
      </c>
    </row>
    <row r="504" spans="1:19" ht="15">
      <c r="A504" s="3" t="s">
        <v>368</v>
      </c>
      <c r="B504" s="3" t="s">
        <v>372</v>
      </c>
      <c r="C504" s="3"/>
      <c r="D504" s="17">
        <v>0</v>
      </c>
      <c r="E504" s="17">
        <v>5069</v>
      </c>
      <c r="F504" s="8" t="s">
        <v>428</v>
      </c>
      <c r="G504" s="17">
        <v>0</v>
      </c>
      <c r="H504" s="10" t="s">
        <v>428</v>
      </c>
      <c r="I504" s="10" t="s">
        <v>428</v>
      </c>
      <c r="J504" s="17">
        <v>0</v>
      </c>
      <c r="K504" s="17">
        <v>1862.7120690000002</v>
      </c>
      <c r="L504" s="10" t="s">
        <v>428</v>
      </c>
      <c r="M504" s="17">
        <v>0</v>
      </c>
      <c r="N504" s="10" t="s">
        <v>428</v>
      </c>
      <c r="O504" s="10" t="s">
        <v>428</v>
      </c>
      <c r="P504" s="17">
        <f>('поселения Дт'!O368)/1000</f>
        <v>1496.0885</v>
      </c>
      <c r="Q504" s="10" t="s">
        <v>428</v>
      </c>
      <c r="R504" s="17">
        <v>3299</v>
      </c>
      <c r="S504" s="10" t="s">
        <v>428</v>
      </c>
    </row>
    <row r="505" spans="1:19" ht="15">
      <c r="A505" s="3" t="s">
        <v>368</v>
      </c>
      <c r="B505" s="3" t="s">
        <v>373</v>
      </c>
      <c r="C505" s="3"/>
      <c r="D505" s="17">
        <v>0</v>
      </c>
      <c r="E505" s="17">
        <v>4657.500000000001</v>
      </c>
      <c r="F505" s="8" t="s">
        <v>428</v>
      </c>
      <c r="G505" s="17">
        <v>23</v>
      </c>
      <c r="H505" s="10" t="s">
        <v>428</v>
      </c>
      <c r="I505" s="10" t="s">
        <v>428</v>
      </c>
      <c r="J505" s="17">
        <v>0</v>
      </c>
      <c r="K505" s="17">
        <v>1672.2213465</v>
      </c>
      <c r="L505" s="10" t="s">
        <v>428</v>
      </c>
      <c r="M505" s="17">
        <v>2</v>
      </c>
      <c r="N505" s="10" t="s">
        <v>428</v>
      </c>
      <c r="O505" s="10" t="s">
        <v>428</v>
      </c>
      <c r="P505" s="17">
        <f>('поселения Дт'!O369)/1000</f>
        <v>1439.634</v>
      </c>
      <c r="Q505" s="10" t="s">
        <v>428</v>
      </c>
      <c r="R505" s="17">
        <v>3105</v>
      </c>
      <c r="S505" s="10" t="s">
        <v>428</v>
      </c>
    </row>
    <row r="506" spans="1:19" ht="15">
      <c r="A506" s="3" t="s">
        <v>368</v>
      </c>
      <c r="B506" s="3" t="s">
        <v>374</v>
      </c>
      <c r="C506" s="3"/>
      <c r="D506" s="17">
        <v>0</v>
      </c>
      <c r="E506" s="17">
        <v>2700</v>
      </c>
      <c r="F506" s="8" t="s">
        <v>428</v>
      </c>
      <c r="G506" s="17">
        <v>0</v>
      </c>
      <c r="H506" s="10" t="s">
        <v>428</v>
      </c>
      <c r="I506" s="10" t="s">
        <v>428</v>
      </c>
      <c r="J506" s="17">
        <v>0</v>
      </c>
      <c r="K506" s="17">
        <v>1715.8431375</v>
      </c>
      <c r="L506" s="10" t="s">
        <v>428</v>
      </c>
      <c r="M506" s="17">
        <v>0</v>
      </c>
      <c r="N506" s="10" t="s">
        <v>428</v>
      </c>
      <c r="O506" s="10" t="s">
        <v>428</v>
      </c>
      <c r="P506" s="17">
        <f>('поселения Дт'!O370)/1000</f>
        <v>1801.27108</v>
      </c>
      <c r="Q506" s="10"/>
      <c r="R506" s="17"/>
      <c r="S506" s="10"/>
    </row>
    <row r="507" spans="1:19" ht="15">
      <c r="A507" s="3" t="s">
        <v>368</v>
      </c>
      <c r="B507" s="3" t="s">
        <v>375</v>
      </c>
      <c r="C507" s="3"/>
      <c r="D507" s="17">
        <v>0</v>
      </c>
      <c r="E507" s="17">
        <v>10875.000000000002</v>
      </c>
      <c r="F507" s="8" t="s">
        <v>428</v>
      </c>
      <c r="G507" s="17">
        <v>1000</v>
      </c>
      <c r="H507" s="10" t="s">
        <v>428</v>
      </c>
      <c r="I507" s="10" t="s">
        <v>428</v>
      </c>
      <c r="J507" s="17">
        <v>0</v>
      </c>
      <c r="K507" s="17">
        <v>3429.905457</v>
      </c>
      <c r="L507" s="10" t="s">
        <v>428</v>
      </c>
      <c r="M507" s="17">
        <v>41.3</v>
      </c>
      <c r="N507" s="10" t="s">
        <v>428</v>
      </c>
      <c r="O507" s="10" t="s">
        <v>428</v>
      </c>
      <c r="P507" s="17">
        <f>('поселения Дт'!O371)/1000</f>
        <v>3825.80058</v>
      </c>
      <c r="Q507" s="10" t="s">
        <v>428</v>
      </c>
      <c r="R507" s="17">
        <v>4770</v>
      </c>
      <c r="S507" s="10" t="s">
        <v>428</v>
      </c>
    </row>
    <row r="508" spans="1:19" ht="15">
      <c r="A508" s="3" t="s">
        <v>368</v>
      </c>
      <c r="B508" s="3" t="s">
        <v>272</v>
      </c>
      <c r="C508" s="3"/>
      <c r="D508" s="17">
        <v>0</v>
      </c>
      <c r="E508" s="17">
        <v>4293.4</v>
      </c>
      <c r="F508" s="8" t="s">
        <v>428</v>
      </c>
      <c r="G508" s="17">
        <v>659</v>
      </c>
      <c r="H508" s="10" t="s">
        <v>428</v>
      </c>
      <c r="I508" s="10" t="s">
        <v>428</v>
      </c>
      <c r="J508" s="17">
        <v>0</v>
      </c>
      <c r="K508" s="17">
        <v>2455.9569375</v>
      </c>
      <c r="L508" s="10" t="s">
        <v>428</v>
      </c>
      <c r="M508" s="17">
        <v>2</v>
      </c>
      <c r="N508" s="10" t="s">
        <v>428</v>
      </c>
      <c r="O508" s="10" t="s">
        <v>428</v>
      </c>
      <c r="P508" s="17">
        <f>('поселения Дт'!O372)/1000</f>
        <v>2245.2649</v>
      </c>
      <c r="Q508" s="10" t="s">
        <v>428</v>
      </c>
      <c r="R508" s="17">
        <v>3105</v>
      </c>
      <c r="S508" s="10" t="s">
        <v>428</v>
      </c>
    </row>
    <row r="509" spans="1:19" ht="15">
      <c r="A509" s="3" t="s">
        <v>368</v>
      </c>
      <c r="B509" s="3" t="s">
        <v>376</v>
      </c>
      <c r="C509" s="3"/>
      <c r="D509" s="17">
        <v>0</v>
      </c>
      <c r="E509" s="17">
        <v>26564</v>
      </c>
      <c r="F509" s="8" t="s">
        <v>428</v>
      </c>
      <c r="G509" s="17">
        <v>0</v>
      </c>
      <c r="H509" s="10" t="s">
        <v>428</v>
      </c>
      <c r="I509" s="10" t="s">
        <v>428</v>
      </c>
      <c r="J509" s="17">
        <v>0</v>
      </c>
      <c r="K509" s="17">
        <v>5997.6849704999995</v>
      </c>
      <c r="L509" s="10" t="s">
        <v>428</v>
      </c>
      <c r="M509" s="17">
        <v>0</v>
      </c>
      <c r="N509" s="10" t="s">
        <v>428</v>
      </c>
      <c r="O509" s="10" t="s">
        <v>428</v>
      </c>
      <c r="P509" s="17">
        <f>('поселения Дт'!O373)/1000</f>
        <v>10384.48507</v>
      </c>
      <c r="Q509" s="10" t="s">
        <v>428</v>
      </c>
      <c r="R509" s="17">
        <v>4770</v>
      </c>
      <c r="S509" s="10" t="s">
        <v>428</v>
      </c>
    </row>
    <row r="510" spans="1:19" ht="15">
      <c r="A510" s="3" t="s">
        <v>368</v>
      </c>
      <c r="B510" s="3" t="s">
        <v>377</v>
      </c>
      <c r="C510" s="3"/>
      <c r="D510" s="17">
        <v>0</v>
      </c>
      <c r="E510" s="17">
        <v>13697.000000000002</v>
      </c>
      <c r="F510" s="8" t="s">
        <v>428</v>
      </c>
      <c r="G510" s="17">
        <v>0</v>
      </c>
      <c r="H510" s="10" t="s">
        <v>428</v>
      </c>
      <c r="I510" s="10" t="s">
        <v>428</v>
      </c>
      <c r="J510" s="17">
        <v>0</v>
      </c>
      <c r="K510" s="17">
        <v>3844.9478745</v>
      </c>
      <c r="L510" s="10" t="s">
        <v>428</v>
      </c>
      <c r="M510" s="17">
        <v>0</v>
      </c>
      <c r="N510" s="10" t="s">
        <v>428</v>
      </c>
      <c r="O510" s="10" t="s">
        <v>428</v>
      </c>
      <c r="P510" s="17">
        <f>('поселения Дт'!O374)/1000</f>
        <v>4639.065320000001</v>
      </c>
      <c r="Q510" s="10" t="s">
        <v>428</v>
      </c>
      <c r="R510" s="17">
        <v>4770</v>
      </c>
      <c r="S510" s="10" t="s">
        <v>428</v>
      </c>
    </row>
    <row r="511" spans="1:19" ht="15">
      <c r="A511" s="3" t="s">
        <v>368</v>
      </c>
      <c r="B511" s="3" t="s">
        <v>378</v>
      </c>
      <c r="C511" s="3"/>
      <c r="D511" s="17">
        <v>0</v>
      </c>
      <c r="E511" s="17">
        <v>16045.999999999998</v>
      </c>
      <c r="F511" s="8" t="s">
        <v>428</v>
      </c>
      <c r="G511" s="17">
        <v>0</v>
      </c>
      <c r="H511" s="10" t="s">
        <v>428</v>
      </c>
      <c r="I511" s="10" t="s">
        <v>428</v>
      </c>
      <c r="J511" s="17">
        <v>0</v>
      </c>
      <c r="K511" s="17">
        <v>4275.941808</v>
      </c>
      <c r="L511" s="10" t="s">
        <v>428</v>
      </c>
      <c r="M511" s="17">
        <v>0</v>
      </c>
      <c r="N511" s="10" t="s">
        <v>428</v>
      </c>
      <c r="O511" s="10" t="s">
        <v>428</v>
      </c>
      <c r="P511" s="17">
        <f>('поселения Дт'!O375)/1000</f>
        <v>1625.96325</v>
      </c>
      <c r="Q511" s="10" t="s">
        <v>428</v>
      </c>
      <c r="R511" s="17">
        <v>5166</v>
      </c>
      <c r="S511" s="10" t="s">
        <v>428</v>
      </c>
    </row>
    <row r="512" spans="1:19" ht="15">
      <c r="A512" s="3" t="s">
        <v>368</v>
      </c>
      <c r="B512" s="3" t="s">
        <v>379</v>
      </c>
      <c r="C512" s="3"/>
      <c r="D512" s="17">
        <v>0</v>
      </c>
      <c r="E512" s="17">
        <v>6359.000000000001</v>
      </c>
      <c r="F512" s="8" t="s">
        <v>428</v>
      </c>
      <c r="G512" s="17">
        <v>0</v>
      </c>
      <c r="H512" s="10" t="s">
        <v>428</v>
      </c>
      <c r="I512" s="10" t="s">
        <v>428</v>
      </c>
      <c r="J512" s="17">
        <v>0</v>
      </c>
      <c r="K512" s="17">
        <v>2075.228901</v>
      </c>
      <c r="L512" s="10" t="s">
        <v>428</v>
      </c>
      <c r="M512" s="17">
        <v>0</v>
      </c>
      <c r="N512" s="10" t="s">
        <v>428</v>
      </c>
      <c r="O512" s="10" t="s">
        <v>428</v>
      </c>
      <c r="P512" s="17">
        <f>('поселения Дт'!O376)/1000</f>
        <v>794.0259500000002</v>
      </c>
      <c r="Q512" s="10" t="s">
        <v>428</v>
      </c>
      <c r="R512" s="17">
        <v>3105</v>
      </c>
      <c r="S512" s="10" t="s">
        <v>428</v>
      </c>
    </row>
    <row r="513" spans="1:19" ht="15">
      <c r="A513" s="3" t="s">
        <v>368</v>
      </c>
      <c r="B513" s="3" t="s">
        <v>380</v>
      </c>
      <c r="C513" s="3"/>
      <c r="D513" s="17">
        <v>0</v>
      </c>
      <c r="E513" s="17">
        <v>6360.4</v>
      </c>
      <c r="F513" s="8" t="s">
        <v>428</v>
      </c>
      <c r="G513" s="17">
        <v>0</v>
      </c>
      <c r="H513" s="10" t="s">
        <v>428</v>
      </c>
      <c r="I513" s="10" t="s">
        <v>428</v>
      </c>
      <c r="J513" s="17">
        <v>0</v>
      </c>
      <c r="K513" s="17">
        <v>2646.097515</v>
      </c>
      <c r="L513" s="10" t="s">
        <v>428</v>
      </c>
      <c r="M513" s="17">
        <v>0</v>
      </c>
      <c r="N513" s="10" t="s">
        <v>428</v>
      </c>
      <c r="O513" s="10" t="s">
        <v>428</v>
      </c>
      <c r="P513" s="17">
        <f>('поселения Дт'!O377)/1000</f>
        <v>4520.08308</v>
      </c>
      <c r="Q513" s="10" t="s">
        <v>428</v>
      </c>
      <c r="R513" s="17">
        <v>3105</v>
      </c>
      <c r="S513" s="10" t="s">
        <v>428</v>
      </c>
    </row>
    <row r="514" spans="1:19" ht="15">
      <c r="A514" s="3" t="s">
        <v>381</v>
      </c>
      <c r="B514" s="3" t="s">
        <v>381</v>
      </c>
      <c r="C514" s="3"/>
      <c r="D514" s="17" t="s">
        <v>432</v>
      </c>
      <c r="E514" s="17" t="s">
        <v>432</v>
      </c>
      <c r="F514" s="8" t="s">
        <v>432</v>
      </c>
      <c r="G514" s="17" t="s">
        <v>432</v>
      </c>
      <c r="H514" s="10" t="s">
        <v>432</v>
      </c>
      <c r="I514" s="10" t="s">
        <v>432</v>
      </c>
      <c r="J514" s="17" t="s">
        <v>432</v>
      </c>
      <c r="K514" s="17" t="s">
        <v>432</v>
      </c>
      <c r="L514" s="10" t="s">
        <v>432</v>
      </c>
      <c r="M514" s="17" t="s">
        <v>432</v>
      </c>
      <c r="N514" s="4" t="s">
        <v>432</v>
      </c>
      <c r="O514" s="4" t="s">
        <v>432</v>
      </c>
      <c r="P514" s="17">
        <v>0</v>
      </c>
      <c r="Q514" s="10" t="s">
        <v>432</v>
      </c>
      <c r="R514" s="17" t="s">
        <v>432</v>
      </c>
      <c r="S514" s="10" t="s">
        <v>432</v>
      </c>
    </row>
    <row r="515" spans="1:19" ht="15">
      <c r="A515" s="3" t="s">
        <v>381</v>
      </c>
      <c r="B515" s="3" t="s">
        <v>16</v>
      </c>
      <c r="C515" s="3"/>
      <c r="D515" s="17">
        <v>138238.2</v>
      </c>
      <c r="E515" s="17">
        <v>1200818</v>
      </c>
      <c r="F515" s="8" t="s">
        <v>428</v>
      </c>
      <c r="G515" s="17">
        <v>1062818</v>
      </c>
      <c r="H515" s="10" t="s">
        <v>428</v>
      </c>
      <c r="I515" s="10" t="s">
        <v>428</v>
      </c>
      <c r="J515" s="17">
        <v>2696.76441</v>
      </c>
      <c r="K515" s="17">
        <v>219136.5072045</v>
      </c>
      <c r="L515" s="10" t="s">
        <v>428</v>
      </c>
      <c r="M515" s="17">
        <v>9974.5</v>
      </c>
      <c r="N515" s="10" t="s">
        <v>428</v>
      </c>
      <c r="O515" s="10" t="s">
        <v>428</v>
      </c>
      <c r="P515" s="17">
        <f>'МР Дт'!N47</f>
        <v>239808.26312999998</v>
      </c>
      <c r="Q515" s="10" t="s">
        <v>428</v>
      </c>
      <c r="R515" s="17">
        <v>131128</v>
      </c>
      <c r="S515" s="10" t="s">
        <v>428</v>
      </c>
    </row>
    <row r="516" spans="1:19" ht="15">
      <c r="A516" s="3" t="s">
        <v>381</v>
      </c>
      <c r="B516" s="3" t="s">
        <v>429</v>
      </c>
      <c r="C516" s="3"/>
      <c r="D516" s="17" t="s">
        <v>432</v>
      </c>
      <c r="E516" s="17" t="s">
        <v>432</v>
      </c>
      <c r="F516" s="8" t="s">
        <v>432</v>
      </c>
      <c r="G516" s="17" t="s">
        <v>432</v>
      </c>
      <c r="H516" s="10" t="s">
        <v>432</v>
      </c>
      <c r="I516" s="10" t="s">
        <v>432</v>
      </c>
      <c r="J516" s="17" t="s">
        <v>432</v>
      </c>
      <c r="K516" s="17" t="s">
        <v>432</v>
      </c>
      <c r="L516" s="10" t="s">
        <v>432</v>
      </c>
      <c r="M516" s="17" t="s">
        <v>432</v>
      </c>
      <c r="N516" s="10" t="s">
        <v>432</v>
      </c>
      <c r="O516" s="10" t="s">
        <v>432</v>
      </c>
      <c r="P516" s="17">
        <v>0</v>
      </c>
      <c r="Q516" s="10" t="s">
        <v>432</v>
      </c>
      <c r="R516" s="17" t="s">
        <v>432</v>
      </c>
      <c r="S516" s="10" t="s">
        <v>432</v>
      </c>
    </row>
    <row r="517" spans="1:19" ht="15">
      <c r="A517" s="3" t="s">
        <v>381</v>
      </c>
      <c r="B517" s="3" t="s">
        <v>430</v>
      </c>
      <c r="C517" s="3"/>
      <c r="D517" s="17" t="s">
        <v>432</v>
      </c>
      <c r="E517" s="17" t="s">
        <v>432</v>
      </c>
      <c r="F517" s="8" t="s">
        <v>432</v>
      </c>
      <c r="G517" s="17" t="s">
        <v>432</v>
      </c>
      <c r="H517" s="10" t="s">
        <v>432</v>
      </c>
      <c r="I517" s="10" t="s">
        <v>432</v>
      </c>
      <c r="J517" s="17" t="s">
        <v>432</v>
      </c>
      <c r="K517" s="17" t="s">
        <v>432</v>
      </c>
      <c r="L517" s="10" t="s">
        <v>432</v>
      </c>
      <c r="M517" s="17" t="s">
        <v>432</v>
      </c>
      <c r="N517" s="10" t="s">
        <v>432</v>
      </c>
      <c r="O517" s="10" t="s">
        <v>432</v>
      </c>
      <c r="P517" s="17">
        <v>0</v>
      </c>
      <c r="Q517" s="10" t="s">
        <v>432</v>
      </c>
      <c r="R517" s="17" t="s">
        <v>432</v>
      </c>
      <c r="S517" s="10" t="s">
        <v>432</v>
      </c>
    </row>
    <row r="518" spans="1:19" ht="15">
      <c r="A518" s="3" t="s">
        <v>381</v>
      </c>
      <c r="B518" s="3" t="s">
        <v>382</v>
      </c>
      <c r="C518" s="3"/>
      <c r="D518" s="17">
        <v>9500</v>
      </c>
      <c r="E518" s="17">
        <v>68800</v>
      </c>
      <c r="F518" s="8" t="s">
        <v>428</v>
      </c>
      <c r="G518" s="17">
        <v>9500</v>
      </c>
      <c r="H518" s="10" t="s">
        <v>428</v>
      </c>
      <c r="I518" s="10" t="s">
        <v>428</v>
      </c>
      <c r="J518" s="17">
        <v>331.21868</v>
      </c>
      <c r="K518" s="17">
        <v>9877.060669499999</v>
      </c>
      <c r="L518" s="10" t="s">
        <v>428</v>
      </c>
      <c r="M518" s="17">
        <v>770.5</v>
      </c>
      <c r="N518" s="10" t="s">
        <v>428</v>
      </c>
      <c r="O518" s="10" t="s">
        <v>428</v>
      </c>
      <c r="P518" s="17">
        <f>('поселения Дт'!O379)/1000</f>
        <v>14042.25375</v>
      </c>
      <c r="Q518" s="10" t="s">
        <v>428</v>
      </c>
      <c r="R518" s="17">
        <v>5166</v>
      </c>
      <c r="S518" s="10" t="s">
        <v>428</v>
      </c>
    </row>
    <row r="519" spans="1:19" ht="15">
      <c r="A519" s="3" t="s">
        <v>381</v>
      </c>
      <c r="B519" s="3" t="s">
        <v>383</v>
      </c>
      <c r="C519" s="3"/>
      <c r="D519" s="17">
        <v>0</v>
      </c>
      <c r="E519" s="17">
        <v>128180</v>
      </c>
      <c r="F519" s="8" t="s">
        <v>428</v>
      </c>
      <c r="G519" s="17">
        <v>0</v>
      </c>
      <c r="H519" s="10" t="s">
        <v>428</v>
      </c>
      <c r="I519" s="10" t="s">
        <v>428</v>
      </c>
      <c r="J519" s="17">
        <v>0</v>
      </c>
      <c r="K519" s="17">
        <v>28680.772081500003</v>
      </c>
      <c r="L519" s="10" t="s">
        <v>428</v>
      </c>
      <c r="M519" s="17">
        <v>0</v>
      </c>
      <c r="N519" s="10" t="s">
        <v>428</v>
      </c>
      <c r="O519" s="10" t="s">
        <v>428</v>
      </c>
      <c r="P519" s="17">
        <f>('поселения Дт'!O380)/1000</f>
        <v>39779.902219999996</v>
      </c>
      <c r="Q519" s="10" t="s">
        <v>428</v>
      </c>
      <c r="R519" s="17">
        <v>7886</v>
      </c>
      <c r="S519" s="10" t="s">
        <v>428</v>
      </c>
    </row>
    <row r="520" spans="1:19" ht="15">
      <c r="A520" s="3" t="s">
        <v>381</v>
      </c>
      <c r="B520" s="3" t="s">
        <v>384</v>
      </c>
      <c r="C520" s="3"/>
      <c r="D520" s="17">
        <v>40260.9</v>
      </c>
      <c r="E520" s="17">
        <v>434411.9</v>
      </c>
      <c r="F520" s="8" t="s">
        <v>428</v>
      </c>
      <c r="G520" s="17">
        <v>40260.9</v>
      </c>
      <c r="H520" s="10" t="s">
        <v>428</v>
      </c>
      <c r="I520" s="10" t="s">
        <v>428</v>
      </c>
      <c r="J520" s="17">
        <v>264.73251</v>
      </c>
      <c r="K520" s="17">
        <v>96946.68</v>
      </c>
      <c r="L520" s="10" t="s">
        <v>428</v>
      </c>
      <c r="M520" s="17">
        <v>1108</v>
      </c>
      <c r="N520" s="10" t="s">
        <v>428</v>
      </c>
      <c r="O520" s="10" t="s">
        <v>428</v>
      </c>
      <c r="P520" s="17">
        <f>('поселения Дт'!O381)/1000</f>
        <v>144820.7272</v>
      </c>
      <c r="Q520" s="10" t="s">
        <v>428</v>
      </c>
      <c r="R520" s="17">
        <v>23700</v>
      </c>
      <c r="S520" s="10" t="s">
        <v>428</v>
      </c>
    </row>
    <row r="521" spans="1:19" ht="15">
      <c r="A521" s="3" t="s">
        <v>381</v>
      </c>
      <c r="B521" s="3" t="s">
        <v>431</v>
      </c>
      <c r="C521" s="3"/>
      <c r="D521" s="17" t="s">
        <v>432</v>
      </c>
      <c r="E521" s="17" t="s">
        <v>432</v>
      </c>
      <c r="F521" s="8" t="s">
        <v>432</v>
      </c>
      <c r="G521" s="17" t="s">
        <v>432</v>
      </c>
      <c r="H521" s="10" t="s">
        <v>432</v>
      </c>
      <c r="I521" s="10" t="s">
        <v>432</v>
      </c>
      <c r="J521" s="17" t="s">
        <v>432</v>
      </c>
      <c r="K521" s="17" t="s">
        <v>432</v>
      </c>
      <c r="L521" s="10" t="s">
        <v>432</v>
      </c>
      <c r="M521" s="17" t="s">
        <v>432</v>
      </c>
      <c r="N521" s="4" t="s">
        <v>432</v>
      </c>
      <c r="O521" s="4" t="s">
        <v>432</v>
      </c>
      <c r="P521" s="17">
        <v>0</v>
      </c>
      <c r="Q521" s="10" t="s">
        <v>432</v>
      </c>
      <c r="R521" s="17" t="s">
        <v>432</v>
      </c>
      <c r="S521" s="10" t="s">
        <v>432</v>
      </c>
    </row>
    <row r="522" spans="1:19" ht="15">
      <c r="A522" s="3" t="s">
        <v>381</v>
      </c>
      <c r="B522" s="3" t="s">
        <v>385</v>
      </c>
      <c r="C522" s="3"/>
      <c r="D522" s="17">
        <v>0</v>
      </c>
      <c r="E522" s="17">
        <v>1161.500000000001</v>
      </c>
      <c r="F522" s="8" t="s">
        <v>428</v>
      </c>
      <c r="G522" s="17">
        <v>0</v>
      </c>
      <c r="H522" s="10" t="s">
        <v>428</v>
      </c>
      <c r="I522" s="10" t="s">
        <v>428</v>
      </c>
      <c r="J522" s="17">
        <v>0</v>
      </c>
      <c r="K522" s="17">
        <v>3484.0126725000005</v>
      </c>
      <c r="L522" s="10" t="s">
        <v>428</v>
      </c>
      <c r="M522" s="17">
        <v>0</v>
      </c>
      <c r="N522" s="10" t="s">
        <v>428</v>
      </c>
      <c r="O522" s="10" t="s">
        <v>428</v>
      </c>
      <c r="P522" s="17">
        <f>('поселения Дт'!O382)/1000</f>
        <v>5635.8642199999995</v>
      </c>
      <c r="Q522" s="10" t="s">
        <v>428</v>
      </c>
      <c r="R522" s="17">
        <v>3493</v>
      </c>
      <c r="S522" s="10" t="s">
        <v>428</v>
      </c>
    </row>
    <row r="523" spans="1:19" ht="15">
      <c r="A523" s="3" t="s">
        <v>381</v>
      </c>
      <c r="B523" s="3" t="s">
        <v>386</v>
      </c>
      <c r="C523" s="3"/>
      <c r="D523" s="17">
        <v>0</v>
      </c>
      <c r="E523" s="17">
        <v>13426.999999999998</v>
      </c>
      <c r="F523" s="8" t="s">
        <v>428</v>
      </c>
      <c r="G523" s="17">
        <v>0</v>
      </c>
      <c r="H523" s="10" t="s">
        <v>428</v>
      </c>
      <c r="I523" s="10" t="s">
        <v>428</v>
      </c>
      <c r="J523" s="17">
        <v>0</v>
      </c>
      <c r="K523" s="17">
        <v>3081.1224570000004</v>
      </c>
      <c r="L523" s="10" t="s">
        <v>428</v>
      </c>
      <c r="M523" s="17">
        <v>0</v>
      </c>
      <c r="N523" s="10" t="s">
        <v>428</v>
      </c>
      <c r="O523" s="10" t="s">
        <v>428</v>
      </c>
      <c r="P523" s="17">
        <f>('поселения Дт'!O383)/1000</f>
        <v>4658.25204</v>
      </c>
      <c r="Q523" s="10" t="s">
        <v>428</v>
      </c>
      <c r="R523" s="17">
        <v>3882</v>
      </c>
      <c r="S523" s="10" t="s">
        <v>428</v>
      </c>
    </row>
    <row r="524" spans="1:19" ht="15">
      <c r="A524" s="3" t="s">
        <v>381</v>
      </c>
      <c r="B524" s="3" t="s">
        <v>387</v>
      </c>
      <c r="C524" s="3"/>
      <c r="D524" s="17">
        <v>0</v>
      </c>
      <c r="E524" s="17">
        <v>9433</v>
      </c>
      <c r="F524" s="8" t="s">
        <v>428</v>
      </c>
      <c r="G524" s="17">
        <v>0</v>
      </c>
      <c r="H524" s="10" t="s">
        <v>428</v>
      </c>
      <c r="I524" s="10" t="s">
        <v>428</v>
      </c>
      <c r="J524" s="17">
        <v>0</v>
      </c>
      <c r="K524" s="17">
        <v>8468.918252999998</v>
      </c>
      <c r="L524" s="10" t="s">
        <v>428</v>
      </c>
      <c r="M524" s="17">
        <v>0</v>
      </c>
      <c r="N524" s="10" t="s">
        <v>428</v>
      </c>
      <c r="O524" s="10" t="s">
        <v>428</v>
      </c>
      <c r="P524" s="17">
        <f>('поселения Дт'!O384)/1000</f>
        <v>8307.09181</v>
      </c>
      <c r="Q524" s="10" t="s">
        <v>428</v>
      </c>
      <c r="R524" s="17">
        <v>4770</v>
      </c>
      <c r="S524" s="10" t="s">
        <v>428</v>
      </c>
    </row>
    <row r="525" spans="1:19" ht="15">
      <c r="A525" s="3" t="s">
        <v>381</v>
      </c>
      <c r="B525" s="3" t="s">
        <v>388</v>
      </c>
      <c r="C525" s="3"/>
      <c r="D525" s="17">
        <v>2000</v>
      </c>
      <c r="E525" s="17">
        <v>86000</v>
      </c>
      <c r="F525" s="8" t="s">
        <v>428</v>
      </c>
      <c r="G525" s="17">
        <v>2000</v>
      </c>
      <c r="H525" s="10" t="s">
        <v>428</v>
      </c>
      <c r="I525" s="10" t="s">
        <v>428</v>
      </c>
      <c r="J525" s="17">
        <v>0</v>
      </c>
      <c r="K525" s="17">
        <v>20070.567838499996</v>
      </c>
      <c r="L525" s="10" t="s">
        <v>428</v>
      </c>
      <c r="M525" s="17">
        <v>0</v>
      </c>
      <c r="N525" s="10" t="s">
        <v>428</v>
      </c>
      <c r="O525" s="10" t="s">
        <v>428</v>
      </c>
      <c r="P525" s="17">
        <f>('поселения Дт'!O385)/1000</f>
        <v>12565.93319</v>
      </c>
      <c r="Q525" s="10" t="s">
        <v>428</v>
      </c>
      <c r="R525" s="17">
        <v>6465</v>
      </c>
      <c r="S525" s="10" t="s">
        <v>428</v>
      </c>
    </row>
    <row r="526" spans="1:19" ht="15">
      <c r="A526" s="3" t="s">
        <v>381</v>
      </c>
      <c r="B526" s="3" t="s">
        <v>389</v>
      </c>
      <c r="C526" s="3"/>
      <c r="D526" s="17">
        <v>0</v>
      </c>
      <c r="E526" s="17">
        <v>21122</v>
      </c>
      <c r="F526" s="8" t="s">
        <v>428</v>
      </c>
      <c r="G526" s="17">
        <v>0</v>
      </c>
      <c r="H526" s="10" t="s">
        <v>428</v>
      </c>
      <c r="I526" s="10" t="s">
        <v>428</v>
      </c>
      <c r="J526" s="17">
        <v>0</v>
      </c>
      <c r="K526" s="17">
        <v>4659.552654</v>
      </c>
      <c r="L526" s="10" t="s">
        <v>428</v>
      </c>
      <c r="M526" s="17">
        <v>0</v>
      </c>
      <c r="N526" s="10" t="s">
        <v>428</v>
      </c>
      <c r="O526" s="10" t="s">
        <v>428</v>
      </c>
      <c r="P526" s="17">
        <f>('поселения Дт'!O386)/1000</f>
        <v>7827.776269999999</v>
      </c>
      <c r="Q526" s="10"/>
      <c r="R526" s="17"/>
      <c r="S526" s="10"/>
    </row>
    <row r="527" spans="1:19" ht="15">
      <c r="A527" s="3" t="s">
        <v>381</v>
      </c>
      <c r="B527" s="3" t="s">
        <v>390</v>
      </c>
      <c r="C527" s="3"/>
      <c r="D527" s="17">
        <v>0</v>
      </c>
      <c r="E527" s="17">
        <v>2193.7799999999993</v>
      </c>
      <c r="F527" s="8" t="s">
        <v>428</v>
      </c>
      <c r="G527" s="17">
        <v>0</v>
      </c>
      <c r="H527" s="10" t="s">
        <v>428</v>
      </c>
      <c r="I527" s="10" t="s">
        <v>428</v>
      </c>
      <c r="J527" s="17">
        <v>0</v>
      </c>
      <c r="K527" s="17">
        <v>3378.5755995</v>
      </c>
      <c r="L527" s="10" t="s">
        <v>428</v>
      </c>
      <c r="M527" s="17">
        <v>0</v>
      </c>
      <c r="N527" s="10" t="s">
        <v>428</v>
      </c>
      <c r="O527" s="10" t="s">
        <v>428</v>
      </c>
      <c r="P527" s="17">
        <f>('поселения Дт'!O387)/1000</f>
        <v>1978.6518500000002</v>
      </c>
      <c r="Q527" s="10" t="s">
        <v>428</v>
      </c>
      <c r="R527" s="17">
        <v>3882</v>
      </c>
      <c r="S527" s="10" t="s">
        <v>428</v>
      </c>
    </row>
    <row r="528" spans="1:19" ht="15">
      <c r="A528" s="3" t="s">
        <v>381</v>
      </c>
      <c r="B528" s="3" t="s">
        <v>391</v>
      </c>
      <c r="C528" s="3"/>
      <c r="D528" s="17">
        <v>0</v>
      </c>
      <c r="E528" s="17">
        <v>38336</v>
      </c>
      <c r="F528" s="8" t="s">
        <v>428</v>
      </c>
      <c r="G528" s="17">
        <v>0</v>
      </c>
      <c r="H528" s="10" t="s">
        <v>428</v>
      </c>
      <c r="I528" s="10" t="s">
        <v>428</v>
      </c>
      <c r="J528" s="17">
        <v>0</v>
      </c>
      <c r="K528" s="17">
        <v>7900.5516315</v>
      </c>
      <c r="L528" s="10" t="s">
        <v>428</v>
      </c>
      <c r="M528" s="17">
        <v>0</v>
      </c>
      <c r="N528" s="10" t="s">
        <v>428</v>
      </c>
      <c r="O528" s="10" t="s">
        <v>428</v>
      </c>
      <c r="P528" s="17">
        <f>('поселения Дт'!O388)/1000</f>
        <v>4467.222269999999</v>
      </c>
      <c r="Q528" s="10" t="s">
        <v>428</v>
      </c>
      <c r="R528" s="17">
        <v>4770</v>
      </c>
      <c r="S528" s="10" t="s">
        <v>428</v>
      </c>
    </row>
    <row r="529" spans="1:19" ht="15">
      <c r="A529" s="3" t="s">
        <v>392</v>
      </c>
      <c r="B529" s="3" t="s">
        <v>392</v>
      </c>
      <c r="C529" s="3"/>
      <c r="D529" s="17" t="s">
        <v>432</v>
      </c>
      <c r="E529" s="17" t="s">
        <v>432</v>
      </c>
      <c r="F529" s="8" t="s">
        <v>432</v>
      </c>
      <c r="G529" s="17" t="s">
        <v>432</v>
      </c>
      <c r="H529" s="10" t="s">
        <v>432</v>
      </c>
      <c r="I529" s="10" t="s">
        <v>432</v>
      </c>
      <c r="J529" s="17" t="s">
        <v>432</v>
      </c>
      <c r="K529" s="17" t="s">
        <v>432</v>
      </c>
      <c r="L529" s="10" t="s">
        <v>432</v>
      </c>
      <c r="M529" s="17" t="s">
        <v>432</v>
      </c>
      <c r="N529" s="10" t="s">
        <v>432</v>
      </c>
      <c r="O529" s="10" t="s">
        <v>432</v>
      </c>
      <c r="P529" s="17">
        <v>0</v>
      </c>
      <c r="Q529" s="10" t="s">
        <v>432</v>
      </c>
      <c r="R529" s="17" t="s">
        <v>432</v>
      </c>
      <c r="S529" s="10" t="s">
        <v>432</v>
      </c>
    </row>
    <row r="530" spans="1:19" ht="15">
      <c r="A530" s="3" t="s">
        <v>392</v>
      </c>
      <c r="B530" s="3" t="s">
        <v>16</v>
      </c>
      <c r="C530" s="3"/>
      <c r="D530" s="17">
        <v>164900</v>
      </c>
      <c r="E530" s="17">
        <v>473574.8</v>
      </c>
      <c r="F530" s="8" t="s">
        <v>428</v>
      </c>
      <c r="G530" s="17">
        <v>425582</v>
      </c>
      <c r="H530" s="10" t="s">
        <v>428</v>
      </c>
      <c r="I530" s="10" t="s">
        <v>428</v>
      </c>
      <c r="J530" s="17">
        <v>2537.86643</v>
      </c>
      <c r="K530" s="17">
        <v>64511.685</v>
      </c>
      <c r="L530" s="10" t="s">
        <v>428</v>
      </c>
      <c r="M530" s="17">
        <v>7820</v>
      </c>
      <c r="N530" s="10" t="s">
        <v>428</v>
      </c>
      <c r="O530" s="10" t="s">
        <v>428</v>
      </c>
      <c r="P530" s="17">
        <f>'МР Дт'!N48</f>
        <v>112544.61899746193</v>
      </c>
      <c r="Q530" s="10" t="s">
        <v>428</v>
      </c>
      <c r="R530" s="17">
        <v>48924</v>
      </c>
      <c r="S530" s="10" t="s">
        <v>428</v>
      </c>
    </row>
    <row r="531" spans="1:19" ht="15">
      <c r="A531" s="3" t="s">
        <v>392</v>
      </c>
      <c r="B531" s="3" t="s">
        <v>429</v>
      </c>
      <c r="C531" s="3"/>
      <c r="D531" s="17" t="s">
        <v>432</v>
      </c>
      <c r="E531" s="17" t="s">
        <v>432</v>
      </c>
      <c r="F531" s="8" t="s">
        <v>432</v>
      </c>
      <c r="G531" s="17" t="s">
        <v>432</v>
      </c>
      <c r="H531" s="10" t="s">
        <v>432</v>
      </c>
      <c r="I531" s="10" t="s">
        <v>432</v>
      </c>
      <c r="J531" s="17" t="s">
        <v>432</v>
      </c>
      <c r="K531" s="17" t="s">
        <v>432</v>
      </c>
      <c r="L531" s="10" t="s">
        <v>432</v>
      </c>
      <c r="M531" s="17" t="s">
        <v>432</v>
      </c>
      <c r="N531" s="4" t="s">
        <v>432</v>
      </c>
      <c r="O531" s="4" t="s">
        <v>432</v>
      </c>
      <c r="P531" s="17">
        <v>0</v>
      </c>
      <c r="Q531" s="10" t="s">
        <v>432</v>
      </c>
      <c r="R531" s="17" t="s">
        <v>432</v>
      </c>
      <c r="S531" s="10" t="s">
        <v>432</v>
      </c>
    </row>
    <row r="532" spans="1:19" ht="15">
      <c r="A532" s="3" t="s">
        <v>392</v>
      </c>
      <c r="B532" s="3" t="s">
        <v>431</v>
      </c>
      <c r="C532" s="3"/>
      <c r="D532" s="17" t="s">
        <v>432</v>
      </c>
      <c r="E532" s="17" t="s">
        <v>432</v>
      </c>
      <c r="F532" s="8" t="s">
        <v>432</v>
      </c>
      <c r="G532" s="17" t="s">
        <v>432</v>
      </c>
      <c r="H532" s="10" t="s">
        <v>432</v>
      </c>
      <c r="I532" s="10" t="s">
        <v>432</v>
      </c>
      <c r="J532" s="17" t="s">
        <v>432</v>
      </c>
      <c r="K532" s="17" t="s">
        <v>432</v>
      </c>
      <c r="L532" s="10" t="s">
        <v>432</v>
      </c>
      <c r="M532" s="17" t="s">
        <v>432</v>
      </c>
      <c r="N532" s="4" t="s">
        <v>432</v>
      </c>
      <c r="O532" s="4" t="s">
        <v>432</v>
      </c>
      <c r="P532" s="17">
        <v>0</v>
      </c>
      <c r="Q532" s="10" t="s">
        <v>432</v>
      </c>
      <c r="R532" s="17" t="s">
        <v>432</v>
      </c>
      <c r="S532" s="10" t="s">
        <v>432</v>
      </c>
    </row>
    <row r="533" spans="1:19" ht="15">
      <c r="A533" s="3" t="s">
        <v>392</v>
      </c>
      <c r="B533" s="3" t="s">
        <v>393</v>
      </c>
      <c r="C533" s="3"/>
      <c r="D533" s="17">
        <v>2500</v>
      </c>
      <c r="E533" s="17">
        <v>7392.2</v>
      </c>
      <c r="F533" s="8" t="s">
        <v>428</v>
      </c>
      <c r="G533" s="17">
        <v>5000</v>
      </c>
      <c r="H533" s="10" t="s">
        <v>428</v>
      </c>
      <c r="I533" s="10" t="s">
        <v>428</v>
      </c>
      <c r="J533" s="17">
        <v>37.40238</v>
      </c>
      <c r="K533" s="17">
        <v>1011.225</v>
      </c>
      <c r="L533" s="10" t="s">
        <v>428</v>
      </c>
      <c r="M533" s="17">
        <v>90</v>
      </c>
      <c r="N533" s="10" t="s">
        <v>428</v>
      </c>
      <c r="O533" s="10" t="s">
        <v>428</v>
      </c>
      <c r="P533" s="17">
        <f>('поселения Дт'!O390)/1000</f>
        <v>981.52</v>
      </c>
      <c r="Q533" s="10" t="s">
        <v>428</v>
      </c>
      <c r="R533" s="17">
        <v>2912</v>
      </c>
      <c r="S533" s="10" t="s">
        <v>428</v>
      </c>
    </row>
    <row r="534" spans="1:19" ht="15">
      <c r="A534" s="3" t="s">
        <v>392</v>
      </c>
      <c r="B534" s="3" t="s">
        <v>394</v>
      </c>
      <c r="C534" s="3"/>
      <c r="D534" s="17">
        <v>0</v>
      </c>
      <c r="E534" s="17">
        <v>7252.6</v>
      </c>
      <c r="F534" s="8" t="s">
        <v>428</v>
      </c>
      <c r="G534" s="17">
        <v>0</v>
      </c>
      <c r="H534" s="10" t="s">
        <v>428</v>
      </c>
      <c r="I534" s="10" t="s">
        <v>428</v>
      </c>
      <c r="J534" s="17">
        <v>0</v>
      </c>
      <c r="K534" s="17">
        <v>2477.505</v>
      </c>
      <c r="L534" s="10" t="s">
        <v>428</v>
      </c>
      <c r="M534" s="17">
        <v>0</v>
      </c>
      <c r="N534" s="10" t="s">
        <v>428</v>
      </c>
      <c r="O534" s="10" t="s">
        <v>428</v>
      </c>
      <c r="P534" s="17">
        <f>('поселения Дт'!O391)/1000</f>
        <v>804.23</v>
      </c>
      <c r="Q534" s="10" t="s">
        <v>428</v>
      </c>
      <c r="R534" s="17">
        <v>4770</v>
      </c>
      <c r="S534" s="10" t="s">
        <v>428</v>
      </c>
    </row>
    <row r="535" spans="1:19" ht="15">
      <c r="A535" s="3" t="s">
        <v>392</v>
      </c>
      <c r="B535" s="3" t="s">
        <v>395</v>
      </c>
      <c r="C535" s="3"/>
      <c r="D535" s="17">
        <v>15000</v>
      </c>
      <c r="E535" s="17">
        <v>36028.75</v>
      </c>
      <c r="F535" s="8" t="s">
        <v>428</v>
      </c>
      <c r="G535" s="17">
        <v>30000</v>
      </c>
      <c r="H535" s="10" t="s">
        <v>428</v>
      </c>
      <c r="I535" s="10" t="s">
        <v>428</v>
      </c>
      <c r="J535" s="17">
        <v>226.72603</v>
      </c>
      <c r="K535" s="17">
        <v>5147.85</v>
      </c>
      <c r="L535" s="10" t="s">
        <v>428</v>
      </c>
      <c r="M535" s="17">
        <v>700</v>
      </c>
      <c r="N535" s="10" t="s">
        <v>428</v>
      </c>
      <c r="O535" s="10" t="s">
        <v>428</v>
      </c>
      <c r="P535" s="17">
        <f>('поселения Дт'!O392)/1000</f>
        <v>1916.375</v>
      </c>
      <c r="Q535" s="10" t="s">
        <v>428</v>
      </c>
      <c r="R535" s="17">
        <v>4968</v>
      </c>
      <c r="S535" s="10" t="s">
        <v>428</v>
      </c>
    </row>
    <row r="536" spans="1:19" ht="15">
      <c r="A536" s="3" t="s">
        <v>392</v>
      </c>
      <c r="B536" s="3" t="s">
        <v>396</v>
      </c>
      <c r="C536" s="3"/>
      <c r="D536" s="17">
        <v>950</v>
      </c>
      <c r="E536" s="17">
        <v>2792.05</v>
      </c>
      <c r="F536" s="8" t="s">
        <v>428</v>
      </c>
      <c r="G536" s="17">
        <v>2510.7</v>
      </c>
      <c r="H536" s="10" t="s">
        <v>428</v>
      </c>
      <c r="I536" s="10" t="s">
        <v>428</v>
      </c>
      <c r="J536" s="17">
        <v>14.44777</v>
      </c>
      <c r="K536" s="17">
        <v>382.395</v>
      </c>
      <c r="L536" s="10" t="s">
        <v>428</v>
      </c>
      <c r="M536" s="17">
        <v>34</v>
      </c>
      <c r="N536" s="10" t="s">
        <v>428</v>
      </c>
      <c r="O536" s="10" t="s">
        <v>428</v>
      </c>
      <c r="P536" s="17">
        <f>('поселения Дт'!O393)/1000</f>
        <v>683.135</v>
      </c>
      <c r="Q536" s="10" t="s">
        <v>428</v>
      </c>
      <c r="R536" s="17">
        <v>2717</v>
      </c>
      <c r="S536" s="10" t="s">
        <v>428</v>
      </c>
    </row>
    <row r="537" spans="1:19" ht="15">
      <c r="A537" s="3" t="s">
        <v>392</v>
      </c>
      <c r="B537" s="3" t="s">
        <v>397</v>
      </c>
      <c r="C537" s="3"/>
      <c r="D537" s="17">
        <v>3200</v>
      </c>
      <c r="E537" s="17">
        <v>10929.1</v>
      </c>
      <c r="F537" s="8" t="s">
        <v>428</v>
      </c>
      <c r="G537" s="17">
        <v>8200</v>
      </c>
      <c r="H537" s="10" t="s">
        <v>428</v>
      </c>
      <c r="I537" s="10" t="s">
        <v>428</v>
      </c>
      <c r="J537" s="17">
        <v>45.24246</v>
      </c>
      <c r="K537" s="17">
        <v>1327.305</v>
      </c>
      <c r="L537" s="10" t="s">
        <v>428</v>
      </c>
      <c r="M537" s="17">
        <v>210</v>
      </c>
      <c r="N537" s="10" t="s">
        <v>428</v>
      </c>
      <c r="O537" s="10" t="s">
        <v>428</v>
      </c>
      <c r="P537" s="17">
        <f>('поселения Дт'!O394)/1000</f>
        <v>2877.31</v>
      </c>
      <c r="Q537" s="10" t="s">
        <v>428</v>
      </c>
      <c r="R537" s="17">
        <v>3105</v>
      </c>
      <c r="S537" s="10" t="s">
        <v>428</v>
      </c>
    </row>
    <row r="538" spans="1:19" ht="15">
      <c r="A538" s="3" t="s">
        <v>392</v>
      </c>
      <c r="B538" s="3" t="s">
        <v>398</v>
      </c>
      <c r="C538" s="3"/>
      <c r="D538" s="17">
        <v>0</v>
      </c>
      <c r="E538" s="17">
        <v>1369.2</v>
      </c>
      <c r="F538" s="8" t="s">
        <v>428</v>
      </c>
      <c r="G538" s="17">
        <v>0</v>
      </c>
      <c r="H538" s="10" t="s">
        <v>428</v>
      </c>
      <c r="I538" s="10" t="s">
        <v>428</v>
      </c>
      <c r="J538" s="17">
        <v>0</v>
      </c>
      <c r="K538" s="17">
        <v>2007.72</v>
      </c>
      <c r="L538" s="10" t="s">
        <v>428</v>
      </c>
      <c r="M538" s="17">
        <v>0</v>
      </c>
      <c r="N538" s="10" t="s">
        <v>428</v>
      </c>
      <c r="O538" s="10" t="s">
        <v>428</v>
      </c>
      <c r="P538" s="17">
        <f>('поселения Дт'!O395)/1000</f>
        <v>924.62</v>
      </c>
      <c r="Q538" s="10" t="s">
        <v>428</v>
      </c>
      <c r="R538" s="17">
        <v>2912</v>
      </c>
      <c r="S538" s="10" t="s">
        <v>428</v>
      </c>
    </row>
    <row r="539" spans="1:19" ht="15">
      <c r="A539" s="3" t="s">
        <v>392</v>
      </c>
      <c r="B539" s="3" t="s">
        <v>399</v>
      </c>
      <c r="C539" s="3"/>
      <c r="D539" s="17">
        <v>0</v>
      </c>
      <c r="E539" s="17">
        <v>4306.9</v>
      </c>
      <c r="F539" s="8" t="s">
        <v>428</v>
      </c>
      <c r="G539" s="17">
        <v>1000</v>
      </c>
      <c r="H539" s="10" t="s">
        <v>428</v>
      </c>
      <c r="I539" s="10" t="s">
        <v>428</v>
      </c>
      <c r="J539" s="17">
        <v>0</v>
      </c>
      <c r="K539" s="17">
        <v>1076.655</v>
      </c>
      <c r="L539" s="10" t="s">
        <v>428</v>
      </c>
      <c r="M539" s="17">
        <v>20</v>
      </c>
      <c r="N539" s="10" t="s">
        <v>428</v>
      </c>
      <c r="O539" s="10" t="s">
        <v>428</v>
      </c>
      <c r="P539" s="17">
        <f>('поселения Дт'!O396)/1000</f>
        <v>1488.29</v>
      </c>
      <c r="Q539" s="10" t="s">
        <v>428</v>
      </c>
      <c r="R539" s="17">
        <v>3299</v>
      </c>
      <c r="S539" s="10" t="s">
        <v>428</v>
      </c>
    </row>
    <row r="540" spans="1:19" ht="15">
      <c r="A540" s="3" t="s">
        <v>392</v>
      </c>
      <c r="B540" s="3" t="s">
        <v>400</v>
      </c>
      <c r="C540" s="3"/>
      <c r="D540" s="17">
        <v>1400</v>
      </c>
      <c r="E540" s="17">
        <v>6885.2</v>
      </c>
      <c r="F540" s="8" t="s">
        <v>428</v>
      </c>
      <c r="G540" s="17">
        <v>3800</v>
      </c>
      <c r="H540" s="10" t="s">
        <v>428</v>
      </c>
      <c r="I540" s="10" t="s">
        <v>428</v>
      </c>
      <c r="J540" s="17">
        <v>21.17468</v>
      </c>
      <c r="K540" s="17">
        <v>1098.645</v>
      </c>
      <c r="L540" s="10" t="s">
        <v>428</v>
      </c>
      <c r="M540" s="17">
        <v>105</v>
      </c>
      <c r="N540" s="10" t="s">
        <v>428</v>
      </c>
      <c r="O540" s="10" t="s">
        <v>428</v>
      </c>
      <c r="P540" s="17">
        <f>('поселения Дт'!O397)/1000</f>
        <v>1510.22</v>
      </c>
      <c r="Q540" s="10" t="s">
        <v>428</v>
      </c>
      <c r="R540" s="17">
        <v>3105</v>
      </c>
      <c r="S540" s="10" t="s">
        <v>428</v>
      </c>
    </row>
    <row r="541" spans="1:19" ht="15">
      <c r="A541" s="3" t="s">
        <v>392</v>
      </c>
      <c r="B541" s="3" t="s">
        <v>401</v>
      </c>
      <c r="C541" s="3"/>
      <c r="D541" s="17">
        <v>2500</v>
      </c>
      <c r="E541" s="17">
        <v>6224.85</v>
      </c>
      <c r="F541" s="8" t="s">
        <v>428</v>
      </c>
      <c r="G541" s="17">
        <v>3224.8</v>
      </c>
      <c r="H541" s="10" t="s">
        <v>428</v>
      </c>
      <c r="I541" s="10" t="s">
        <v>428</v>
      </c>
      <c r="J541" s="17">
        <v>37.35616</v>
      </c>
      <c r="K541" s="17">
        <v>1035.315</v>
      </c>
      <c r="L541" s="10" t="s">
        <v>428</v>
      </c>
      <c r="M541" s="17">
        <v>120</v>
      </c>
      <c r="N541" s="10" t="s">
        <v>428</v>
      </c>
      <c r="O541" s="10" t="s">
        <v>428</v>
      </c>
      <c r="P541" s="17">
        <f>('поселения Дт'!O398)/1000</f>
        <v>530.785</v>
      </c>
      <c r="Q541" s="10" t="s">
        <v>428</v>
      </c>
      <c r="R541" s="17">
        <v>3299</v>
      </c>
      <c r="S541" s="10" t="s">
        <v>428</v>
      </c>
    </row>
    <row r="542" spans="1:19" ht="15">
      <c r="A542" s="3" t="s">
        <v>392</v>
      </c>
      <c r="B542" s="3" t="s">
        <v>402</v>
      </c>
      <c r="C542" s="3"/>
      <c r="D542" s="17">
        <v>29600</v>
      </c>
      <c r="E542" s="17">
        <v>87417.3</v>
      </c>
      <c r="F542" s="8" t="s">
        <v>428</v>
      </c>
      <c r="G542" s="17">
        <v>87315</v>
      </c>
      <c r="H542" s="10" t="s">
        <v>428</v>
      </c>
      <c r="I542" s="10" t="s">
        <v>428</v>
      </c>
      <c r="J542" s="17">
        <v>515.39792</v>
      </c>
      <c r="K542" s="17">
        <v>7812.855</v>
      </c>
      <c r="L542" s="10" t="s">
        <v>428</v>
      </c>
      <c r="M542" s="17">
        <v>6189.9</v>
      </c>
      <c r="N542" s="10" t="s">
        <v>428</v>
      </c>
      <c r="O542" s="10" t="s">
        <v>428</v>
      </c>
      <c r="P542" s="17">
        <f>('поселения Дт'!O399)/1000</f>
        <v>3240.13</v>
      </c>
      <c r="Q542" s="10" t="s">
        <v>428</v>
      </c>
      <c r="R542" s="17">
        <v>7133</v>
      </c>
      <c r="S542" s="10" t="s">
        <v>428</v>
      </c>
    </row>
    <row r="543" spans="1:19" ht="15">
      <c r="A543" s="3" t="s">
        <v>403</v>
      </c>
      <c r="B543" s="3" t="s">
        <v>403</v>
      </c>
      <c r="C543" s="3"/>
      <c r="D543" s="17" t="s">
        <v>432</v>
      </c>
      <c r="E543" s="17" t="s">
        <v>432</v>
      </c>
      <c r="F543" s="8" t="s">
        <v>432</v>
      </c>
      <c r="G543" s="17" t="s">
        <v>432</v>
      </c>
      <c r="H543" s="10" t="s">
        <v>432</v>
      </c>
      <c r="I543" s="10" t="s">
        <v>432</v>
      </c>
      <c r="J543" s="17" t="s">
        <v>432</v>
      </c>
      <c r="K543" s="17" t="s">
        <v>432</v>
      </c>
      <c r="L543" s="10" t="s">
        <v>432</v>
      </c>
      <c r="M543" s="17" t="s">
        <v>432</v>
      </c>
      <c r="N543" s="4" t="s">
        <v>432</v>
      </c>
      <c r="O543" s="4" t="s">
        <v>432</v>
      </c>
      <c r="P543" s="17">
        <v>0</v>
      </c>
      <c r="Q543" s="10" t="s">
        <v>432</v>
      </c>
      <c r="R543" s="17" t="s">
        <v>432</v>
      </c>
      <c r="S543" s="10" t="s">
        <v>432</v>
      </c>
    </row>
    <row r="544" spans="1:19" ht="15">
      <c r="A544" s="3" t="s">
        <v>403</v>
      </c>
      <c r="B544" s="3" t="s">
        <v>16</v>
      </c>
      <c r="C544" s="3"/>
      <c r="D544" s="17">
        <v>89000</v>
      </c>
      <c r="E544" s="17">
        <v>571457.29867</v>
      </c>
      <c r="F544" s="8" t="s">
        <v>428</v>
      </c>
      <c r="G544" s="17">
        <v>224000</v>
      </c>
      <c r="H544" s="10" t="s">
        <v>428</v>
      </c>
      <c r="I544" s="10" t="s">
        <v>428</v>
      </c>
      <c r="J544" s="17">
        <v>1877.66425</v>
      </c>
      <c r="K544" s="17">
        <v>130376.84925599999</v>
      </c>
      <c r="L544" s="10" t="s">
        <v>428</v>
      </c>
      <c r="M544" s="17">
        <v>9849.5</v>
      </c>
      <c r="N544" s="10" t="s">
        <v>428</v>
      </c>
      <c r="O544" s="10" t="s">
        <v>428</v>
      </c>
      <c r="P544" s="17">
        <f>'МР Дт'!N49</f>
        <v>145578.28806303648</v>
      </c>
      <c r="Q544" s="10" t="s">
        <v>428</v>
      </c>
      <c r="R544" s="17">
        <v>115394</v>
      </c>
      <c r="S544" s="10" t="s">
        <v>428</v>
      </c>
    </row>
    <row r="545" spans="1:19" ht="15">
      <c r="A545" s="3" t="s">
        <v>403</v>
      </c>
      <c r="B545" s="3" t="s">
        <v>429</v>
      </c>
      <c r="C545" s="3"/>
      <c r="D545" s="17" t="s">
        <v>432</v>
      </c>
      <c r="E545" s="17" t="s">
        <v>432</v>
      </c>
      <c r="F545" s="8" t="s">
        <v>432</v>
      </c>
      <c r="G545" s="17" t="s">
        <v>432</v>
      </c>
      <c r="H545" s="10" t="s">
        <v>432</v>
      </c>
      <c r="I545" s="10" t="s">
        <v>432</v>
      </c>
      <c r="J545" s="17" t="s">
        <v>432</v>
      </c>
      <c r="K545" s="17" t="s">
        <v>432</v>
      </c>
      <c r="L545" s="10" t="s">
        <v>432</v>
      </c>
      <c r="M545" s="17" t="s">
        <v>432</v>
      </c>
      <c r="N545" s="4" t="s">
        <v>432</v>
      </c>
      <c r="O545" s="4" t="s">
        <v>432</v>
      </c>
      <c r="P545" s="17">
        <v>0</v>
      </c>
      <c r="Q545" s="10" t="s">
        <v>432</v>
      </c>
      <c r="R545" s="17" t="s">
        <v>432</v>
      </c>
      <c r="S545" s="10" t="s">
        <v>432</v>
      </c>
    </row>
    <row r="546" spans="1:19" ht="15">
      <c r="A546" s="3" t="s">
        <v>403</v>
      </c>
      <c r="B546" s="3" t="s">
        <v>430</v>
      </c>
      <c r="C546" s="3"/>
      <c r="D546" s="17" t="s">
        <v>432</v>
      </c>
      <c r="E546" s="17" t="s">
        <v>432</v>
      </c>
      <c r="F546" s="8" t="s">
        <v>432</v>
      </c>
      <c r="G546" s="17" t="s">
        <v>432</v>
      </c>
      <c r="H546" s="10" t="s">
        <v>432</v>
      </c>
      <c r="I546" s="10" t="s">
        <v>432</v>
      </c>
      <c r="J546" s="17" t="s">
        <v>432</v>
      </c>
      <c r="K546" s="17" t="s">
        <v>432</v>
      </c>
      <c r="L546" s="10" t="s">
        <v>432</v>
      </c>
      <c r="M546" s="17" t="s">
        <v>432</v>
      </c>
      <c r="N546" s="4" t="s">
        <v>432</v>
      </c>
      <c r="O546" s="4" t="s">
        <v>432</v>
      </c>
      <c r="P546" s="17">
        <v>0</v>
      </c>
      <c r="Q546" s="10" t="s">
        <v>432</v>
      </c>
      <c r="R546" s="17" t="s">
        <v>432</v>
      </c>
      <c r="S546" s="10" t="s">
        <v>432</v>
      </c>
    </row>
    <row r="547" spans="1:19" ht="15">
      <c r="A547" s="3" t="s">
        <v>403</v>
      </c>
      <c r="B547" s="3" t="s">
        <v>404</v>
      </c>
      <c r="C547" s="3"/>
      <c r="D547" s="17">
        <v>2500</v>
      </c>
      <c r="E547" s="17">
        <v>150519.7</v>
      </c>
      <c r="F547" s="8" t="s">
        <v>428</v>
      </c>
      <c r="G547" s="17">
        <v>10000</v>
      </c>
      <c r="H547" s="10" t="s">
        <v>428</v>
      </c>
      <c r="I547" s="10" t="s">
        <v>428</v>
      </c>
      <c r="J547" s="17">
        <v>343.25419</v>
      </c>
      <c r="K547" s="17">
        <v>34427.3829645</v>
      </c>
      <c r="L547" s="10" t="s">
        <v>428</v>
      </c>
      <c r="M547" s="17">
        <v>1953.72595</v>
      </c>
      <c r="N547" s="10" t="s">
        <v>428</v>
      </c>
      <c r="O547" s="10" t="s">
        <v>428</v>
      </c>
      <c r="P547" s="17">
        <f>('поселения Дт'!O401)/1000</f>
        <v>29158.1258</v>
      </c>
      <c r="Q547" s="10" t="s">
        <v>428</v>
      </c>
      <c r="R547" s="17">
        <v>17497</v>
      </c>
      <c r="S547" s="10" t="s">
        <v>428</v>
      </c>
    </row>
    <row r="548" spans="1:19" ht="15">
      <c r="A548" s="3" t="s">
        <v>403</v>
      </c>
      <c r="B548" s="3" t="s">
        <v>431</v>
      </c>
      <c r="C548" s="3"/>
      <c r="D548" s="17" t="s">
        <v>432</v>
      </c>
      <c r="E548" s="17" t="s">
        <v>432</v>
      </c>
      <c r="F548" s="8" t="s">
        <v>432</v>
      </c>
      <c r="G548" s="17" t="s">
        <v>432</v>
      </c>
      <c r="H548" s="10" t="s">
        <v>432</v>
      </c>
      <c r="I548" s="10" t="s">
        <v>432</v>
      </c>
      <c r="J548" s="17" t="s">
        <v>432</v>
      </c>
      <c r="K548" s="17" t="s">
        <v>432</v>
      </c>
      <c r="L548" s="10" t="s">
        <v>432</v>
      </c>
      <c r="M548" s="17" t="s">
        <v>432</v>
      </c>
      <c r="N548" s="10" t="s">
        <v>432</v>
      </c>
      <c r="O548" s="4" t="s">
        <v>432</v>
      </c>
      <c r="P548" s="17">
        <v>0</v>
      </c>
      <c r="Q548" s="10" t="s">
        <v>432</v>
      </c>
      <c r="R548" s="17" t="s">
        <v>432</v>
      </c>
      <c r="S548" s="10" t="s">
        <v>432</v>
      </c>
    </row>
    <row r="549" spans="1:19" ht="15">
      <c r="A549" s="3" t="s">
        <v>403</v>
      </c>
      <c r="B549" s="3" t="s">
        <v>405</v>
      </c>
      <c r="C549" s="3"/>
      <c r="D549" s="17">
        <v>0</v>
      </c>
      <c r="E549" s="17">
        <v>7726</v>
      </c>
      <c r="F549" s="8" t="s">
        <v>428</v>
      </c>
      <c r="G549" s="17">
        <v>0</v>
      </c>
      <c r="H549" s="10" t="s">
        <v>428</v>
      </c>
      <c r="I549" s="10" t="s">
        <v>428</v>
      </c>
      <c r="J549" s="17">
        <v>0</v>
      </c>
      <c r="K549" s="17">
        <v>1748.982507</v>
      </c>
      <c r="L549" s="10" t="s">
        <v>428</v>
      </c>
      <c r="M549" s="17">
        <v>0</v>
      </c>
      <c r="N549" s="10" t="s">
        <v>428</v>
      </c>
      <c r="O549" s="10" t="s">
        <v>428</v>
      </c>
      <c r="P549" s="17">
        <f>('поселения Дт'!O402)/1000</f>
        <v>1254.85711</v>
      </c>
      <c r="Q549" s="10" t="s">
        <v>428</v>
      </c>
      <c r="R549" s="17">
        <v>3687</v>
      </c>
      <c r="S549" s="10" t="s">
        <v>428</v>
      </c>
    </row>
    <row r="550" spans="1:19" ht="15">
      <c r="A550" s="3" t="s">
        <v>403</v>
      </c>
      <c r="B550" s="3" t="s">
        <v>406</v>
      </c>
      <c r="C550" s="3"/>
      <c r="D550" s="17">
        <v>0</v>
      </c>
      <c r="E550" s="17">
        <v>8048.599999999999</v>
      </c>
      <c r="F550" s="8" t="s">
        <v>428</v>
      </c>
      <c r="G550" s="17">
        <v>0</v>
      </c>
      <c r="H550" s="10" t="s">
        <v>428</v>
      </c>
      <c r="I550" s="10" t="s">
        <v>428</v>
      </c>
      <c r="J550" s="17">
        <v>0</v>
      </c>
      <c r="K550" s="17">
        <v>2023.3251659999996</v>
      </c>
      <c r="L550" s="10" t="s">
        <v>428</v>
      </c>
      <c r="M550" s="17">
        <v>0</v>
      </c>
      <c r="N550" s="10" t="s">
        <v>428</v>
      </c>
      <c r="O550" s="10" t="s">
        <v>428</v>
      </c>
      <c r="P550" s="17">
        <f>('поселения Дт'!O403)/1000</f>
        <v>1693.68915</v>
      </c>
      <c r="Q550" s="10" t="s">
        <v>428</v>
      </c>
      <c r="R550" s="17">
        <v>4372</v>
      </c>
      <c r="S550" s="10" t="s">
        <v>428</v>
      </c>
    </row>
    <row r="551" spans="1:19" ht="15">
      <c r="A551" s="3" t="s">
        <v>403</v>
      </c>
      <c r="B551" s="3" t="s">
        <v>407</v>
      </c>
      <c r="C551" s="3"/>
      <c r="D551" s="17">
        <v>0</v>
      </c>
      <c r="E551" s="17">
        <v>7633.399999999999</v>
      </c>
      <c r="F551" s="8" t="s">
        <v>428</v>
      </c>
      <c r="G551" s="17">
        <v>0</v>
      </c>
      <c r="H551" s="10" t="s">
        <v>428</v>
      </c>
      <c r="I551" s="10" t="s">
        <v>428</v>
      </c>
      <c r="J551" s="17">
        <v>0</v>
      </c>
      <c r="K551" s="17">
        <v>1894.5569475</v>
      </c>
      <c r="L551" s="10" t="s">
        <v>428</v>
      </c>
      <c r="M551" s="17">
        <v>0</v>
      </c>
      <c r="N551" s="10" t="s">
        <v>428</v>
      </c>
      <c r="O551" s="10" t="s">
        <v>428</v>
      </c>
      <c r="P551" s="17">
        <f>('поселения Дт'!O404)/1000</f>
        <v>4318.8534500000005</v>
      </c>
      <c r="Q551" s="10"/>
      <c r="R551" s="17"/>
      <c r="S551" s="10"/>
    </row>
    <row r="552" spans="1:19" ht="15">
      <c r="A552" s="3" t="s">
        <v>403</v>
      </c>
      <c r="B552" s="3" t="s">
        <v>408</v>
      </c>
      <c r="C552" s="3"/>
      <c r="D552" s="17">
        <v>0</v>
      </c>
      <c r="E552" s="17">
        <v>10848.6</v>
      </c>
      <c r="F552" s="8" t="s">
        <v>428</v>
      </c>
      <c r="G552" s="17">
        <v>0</v>
      </c>
      <c r="H552" s="10" t="s">
        <v>428</v>
      </c>
      <c r="I552" s="10" t="s">
        <v>428</v>
      </c>
      <c r="J552" s="17">
        <v>0</v>
      </c>
      <c r="K552" s="17">
        <v>3420.8721345000004</v>
      </c>
      <c r="L552" s="10" t="s">
        <v>428</v>
      </c>
      <c r="M552" s="17">
        <v>0</v>
      </c>
      <c r="N552" s="10" t="s">
        <v>428</v>
      </c>
      <c r="O552" s="10" t="s">
        <v>428</v>
      </c>
      <c r="P552" s="17">
        <f>('поселения Дт'!O405)/1000</f>
        <v>2829.79884</v>
      </c>
      <c r="Q552" s="10" t="s">
        <v>428</v>
      </c>
      <c r="R552" s="17">
        <v>4968</v>
      </c>
      <c r="S552" s="10" t="s">
        <v>428</v>
      </c>
    </row>
    <row r="553" spans="1:19" ht="15">
      <c r="A553" s="3" t="s">
        <v>403</v>
      </c>
      <c r="B553" s="3" t="s">
        <v>409</v>
      </c>
      <c r="C553" s="3"/>
      <c r="D553" s="17">
        <v>0</v>
      </c>
      <c r="E553" s="17">
        <v>2998.9999999999995</v>
      </c>
      <c r="F553" s="8" t="s">
        <v>428</v>
      </c>
      <c r="G553" s="17">
        <v>0</v>
      </c>
      <c r="H553" s="10" t="s">
        <v>428</v>
      </c>
      <c r="I553" s="10" t="s">
        <v>428</v>
      </c>
      <c r="J553" s="17">
        <v>0</v>
      </c>
      <c r="K553" s="17">
        <v>1026.367863</v>
      </c>
      <c r="L553" s="10" t="s">
        <v>428</v>
      </c>
      <c r="M553" s="17">
        <v>0</v>
      </c>
      <c r="N553" s="10" t="s">
        <v>428</v>
      </c>
      <c r="O553" s="10" t="s">
        <v>428</v>
      </c>
      <c r="P553" s="17">
        <f>('поселения Дт'!O406)/1000</f>
        <v>665.6718199999999</v>
      </c>
      <c r="Q553" s="10" t="s">
        <v>428</v>
      </c>
      <c r="R553" s="17">
        <v>3105</v>
      </c>
      <c r="S553" s="10" t="s">
        <v>428</v>
      </c>
    </row>
    <row r="554" spans="1:19" ht="15">
      <c r="A554" s="3" t="s">
        <v>403</v>
      </c>
      <c r="B554" s="3" t="s">
        <v>410</v>
      </c>
      <c r="C554" s="3"/>
      <c r="D554" s="17">
        <v>0</v>
      </c>
      <c r="E554" s="17">
        <v>11820.5</v>
      </c>
      <c r="F554" s="8" t="s">
        <v>428</v>
      </c>
      <c r="G554" s="17">
        <v>0</v>
      </c>
      <c r="H554" s="10" t="s">
        <v>428</v>
      </c>
      <c r="I554" s="10" t="s">
        <v>428</v>
      </c>
      <c r="J554" s="17">
        <v>0</v>
      </c>
      <c r="K554" s="17">
        <v>4391.708745</v>
      </c>
      <c r="L554" s="10" t="s">
        <v>428</v>
      </c>
      <c r="M554" s="17">
        <v>0</v>
      </c>
      <c r="N554" s="10" t="s">
        <v>428</v>
      </c>
      <c r="O554" s="10" t="s">
        <v>428</v>
      </c>
      <c r="P554" s="17">
        <f>('поселения Дт'!O407)/1000</f>
        <v>8880.83784</v>
      </c>
      <c r="Q554" s="10" t="s">
        <v>428</v>
      </c>
      <c r="R554" s="17">
        <v>5166</v>
      </c>
      <c r="S554" s="10" t="s">
        <v>428</v>
      </c>
    </row>
    <row r="555" spans="1:19" ht="15">
      <c r="A555" s="3" t="s">
        <v>403</v>
      </c>
      <c r="B555" s="3" t="s">
        <v>411</v>
      </c>
      <c r="C555" s="3"/>
      <c r="D555" s="17">
        <v>0</v>
      </c>
      <c r="E555" s="17">
        <v>4674.5</v>
      </c>
      <c r="F555" s="8" t="s">
        <v>428</v>
      </c>
      <c r="G555" s="17">
        <v>0</v>
      </c>
      <c r="H555" s="10" t="s">
        <v>428</v>
      </c>
      <c r="I555" s="10" t="s">
        <v>428</v>
      </c>
      <c r="J555" s="17">
        <v>0</v>
      </c>
      <c r="K555" s="17">
        <v>4716.130034999999</v>
      </c>
      <c r="L555" s="10" t="s">
        <v>428</v>
      </c>
      <c r="M555" s="17">
        <v>0</v>
      </c>
      <c r="N555" s="10" t="s">
        <v>428</v>
      </c>
      <c r="O555" s="10" t="s">
        <v>428</v>
      </c>
      <c r="P555" s="17">
        <f>('поселения Дт'!O408)/1000</f>
        <v>25566.13539</v>
      </c>
      <c r="Q555" s="10"/>
      <c r="R555" s="17"/>
      <c r="S555" s="10"/>
    </row>
    <row r="556" spans="1:19" ht="15">
      <c r="A556" s="3" t="s">
        <v>403</v>
      </c>
      <c r="B556" s="3" t="s">
        <v>412</v>
      </c>
      <c r="C556" s="3"/>
      <c r="D556" s="17">
        <v>0</v>
      </c>
      <c r="E556" s="17">
        <v>9604.3</v>
      </c>
      <c r="F556" s="8" t="s">
        <v>428</v>
      </c>
      <c r="G556" s="17">
        <v>0</v>
      </c>
      <c r="H556" s="10" t="s">
        <v>428</v>
      </c>
      <c r="I556" s="10" t="s">
        <v>428</v>
      </c>
      <c r="J556" s="17">
        <v>0</v>
      </c>
      <c r="K556" s="17">
        <v>3944.620449</v>
      </c>
      <c r="L556" s="10" t="s">
        <v>428</v>
      </c>
      <c r="M556" s="17">
        <v>0</v>
      </c>
      <c r="N556" s="10" t="s">
        <v>428</v>
      </c>
      <c r="O556" s="10" t="s">
        <v>428</v>
      </c>
      <c r="P556" s="17">
        <f>('поселения Дт'!O409)/1000</f>
        <v>5576.3480899999995</v>
      </c>
      <c r="Q556" s="10" t="s">
        <v>428</v>
      </c>
      <c r="R556" s="17">
        <v>4372</v>
      </c>
      <c r="S556" s="10" t="s">
        <v>428</v>
      </c>
    </row>
    <row r="557" spans="1:19" ht="15">
      <c r="A557" s="3" t="s">
        <v>403</v>
      </c>
      <c r="B557" s="3" t="s">
        <v>413</v>
      </c>
      <c r="C557" s="3"/>
      <c r="D557" s="17">
        <v>0</v>
      </c>
      <c r="E557" s="17">
        <v>15674.1</v>
      </c>
      <c r="F557" s="8" t="s">
        <v>428</v>
      </c>
      <c r="G557" s="17">
        <v>0</v>
      </c>
      <c r="H557" s="10" t="s">
        <v>428</v>
      </c>
      <c r="I557" s="10" t="s">
        <v>428</v>
      </c>
      <c r="J557" s="17">
        <v>0</v>
      </c>
      <c r="K557" s="17">
        <v>7692.9351449999995</v>
      </c>
      <c r="L557" s="10" t="s">
        <v>428</v>
      </c>
      <c r="M557" s="17">
        <v>0</v>
      </c>
      <c r="N557" s="10" t="s">
        <v>428</v>
      </c>
      <c r="O557" s="10" t="s">
        <v>428</v>
      </c>
      <c r="P557" s="17">
        <f>('поселения Дт'!O410)/1000</f>
        <v>7681.697440000001</v>
      </c>
      <c r="Q557" s="10" t="s">
        <v>428</v>
      </c>
      <c r="R557" s="17">
        <v>7133</v>
      </c>
      <c r="S557" s="10" t="s">
        <v>428</v>
      </c>
    </row>
    <row r="558" spans="1:19" ht="15">
      <c r="A558" s="3" t="s">
        <v>403</v>
      </c>
      <c r="B558" s="3" t="s">
        <v>414</v>
      </c>
      <c r="C558" s="3"/>
      <c r="D558" s="17">
        <v>0</v>
      </c>
      <c r="E558" s="17">
        <v>4009.6</v>
      </c>
      <c r="F558" s="8" t="s">
        <v>428</v>
      </c>
      <c r="G558" s="17">
        <v>0</v>
      </c>
      <c r="H558" s="10" t="s">
        <v>428</v>
      </c>
      <c r="I558" s="10" t="s">
        <v>428</v>
      </c>
      <c r="J558" s="17">
        <v>0</v>
      </c>
      <c r="K558" s="17">
        <v>1392.6261104999999</v>
      </c>
      <c r="L558" s="10" t="s">
        <v>428</v>
      </c>
      <c r="M558" s="17">
        <v>0</v>
      </c>
      <c r="N558" s="10" t="s">
        <v>428</v>
      </c>
      <c r="O558" s="10" t="s">
        <v>428</v>
      </c>
      <c r="P558" s="17">
        <f>('поселения Дт'!O411)/1000</f>
        <v>520.88924</v>
      </c>
      <c r="Q558" s="10" t="s">
        <v>428</v>
      </c>
      <c r="R558" s="17">
        <v>2912</v>
      </c>
      <c r="S558" s="10" t="s">
        <v>428</v>
      </c>
    </row>
    <row r="559" spans="1:19" ht="15">
      <c r="A559" s="3" t="s">
        <v>403</v>
      </c>
      <c r="B559" s="3" t="s">
        <v>415</v>
      </c>
      <c r="C559" s="3"/>
      <c r="D559" s="17">
        <v>0</v>
      </c>
      <c r="E559" s="17">
        <v>9419.4</v>
      </c>
      <c r="F559" s="8" t="s">
        <v>428</v>
      </c>
      <c r="G559" s="17">
        <v>0</v>
      </c>
      <c r="H559" s="10" t="s">
        <v>428</v>
      </c>
      <c r="I559" s="10" t="s">
        <v>428</v>
      </c>
      <c r="J559" s="17">
        <v>0</v>
      </c>
      <c r="K559" s="17">
        <v>2953.3493954999994</v>
      </c>
      <c r="L559" s="10" t="s">
        <v>428</v>
      </c>
      <c r="M559" s="17">
        <v>0</v>
      </c>
      <c r="N559" s="10" t="s">
        <v>428</v>
      </c>
      <c r="O559" s="10" t="s">
        <v>428</v>
      </c>
      <c r="P559" s="17">
        <f>('поселения Дт'!O412)/1000</f>
        <v>1794.80527</v>
      </c>
      <c r="Q559" s="10" t="s">
        <v>428</v>
      </c>
      <c r="R559" s="17">
        <v>4570</v>
      </c>
      <c r="S559" s="10" t="s">
        <v>428</v>
      </c>
    </row>
    <row r="560" spans="1:19" ht="15">
      <c r="A560" s="3" t="s">
        <v>403</v>
      </c>
      <c r="B560" s="3" t="s">
        <v>416</v>
      </c>
      <c r="C560" s="3"/>
      <c r="D560" s="17">
        <v>0</v>
      </c>
      <c r="E560" s="17">
        <v>4886.4</v>
      </c>
      <c r="F560" s="8" t="s">
        <v>428</v>
      </c>
      <c r="G560" s="17">
        <v>0</v>
      </c>
      <c r="H560" s="10" t="s">
        <v>428</v>
      </c>
      <c r="I560" s="10" t="s">
        <v>428</v>
      </c>
      <c r="J560" s="17">
        <v>0</v>
      </c>
      <c r="K560" s="17">
        <v>1012.2735225</v>
      </c>
      <c r="L560" s="10" t="s">
        <v>428</v>
      </c>
      <c r="M560" s="17">
        <v>0</v>
      </c>
      <c r="N560" s="10" t="s">
        <v>428</v>
      </c>
      <c r="O560" s="10" t="s">
        <v>428</v>
      </c>
      <c r="P560" s="17">
        <f>('поселения Дт'!O413)/1000</f>
        <v>674.60517</v>
      </c>
      <c r="Q560" s="10" t="s">
        <v>428</v>
      </c>
      <c r="R560" s="17">
        <v>3687</v>
      </c>
      <c r="S560" s="10" t="s">
        <v>428</v>
      </c>
    </row>
    <row r="561" spans="1:19" ht="15">
      <c r="A561" s="3" t="s">
        <v>403</v>
      </c>
      <c r="B561" s="3" t="s">
        <v>417</v>
      </c>
      <c r="C561" s="3"/>
      <c r="D561" s="17">
        <v>0</v>
      </c>
      <c r="E561" s="17">
        <v>5658.399999999999</v>
      </c>
      <c r="F561" s="8" t="s">
        <v>428</v>
      </c>
      <c r="G561" s="17">
        <v>514</v>
      </c>
      <c r="H561" s="10" t="s">
        <v>428</v>
      </c>
      <c r="I561" s="10" t="s">
        <v>428</v>
      </c>
      <c r="J561" s="17">
        <v>0</v>
      </c>
      <c r="K561" s="17">
        <v>1828.617759</v>
      </c>
      <c r="L561" s="10" t="s">
        <v>428</v>
      </c>
      <c r="M561" s="17">
        <v>34.8</v>
      </c>
      <c r="N561" s="10" t="s">
        <v>428</v>
      </c>
      <c r="O561" s="10" t="s">
        <v>428</v>
      </c>
      <c r="P561" s="17">
        <f>('поселения Дт'!O414)/1000</f>
        <v>2633.81752</v>
      </c>
      <c r="Q561" s="10" t="s">
        <v>428</v>
      </c>
      <c r="R561" s="17">
        <v>3299</v>
      </c>
      <c r="S561" s="10" t="s">
        <v>428</v>
      </c>
    </row>
    <row r="562" spans="1:19" ht="15">
      <c r="A562" s="3" t="s">
        <v>403</v>
      </c>
      <c r="B562" s="3" t="s">
        <v>418</v>
      </c>
      <c r="C562" s="3"/>
      <c r="D562" s="17">
        <v>0</v>
      </c>
      <c r="E562" s="17">
        <v>4154.799999999999</v>
      </c>
      <c r="F562" s="8" t="s">
        <v>428</v>
      </c>
      <c r="G562" s="17">
        <v>0</v>
      </c>
      <c r="H562" s="10" t="s">
        <v>428</v>
      </c>
      <c r="I562" s="10" t="s">
        <v>428</v>
      </c>
      <c r="J562" s="17">
        <v>0</v>
      </c>
      <c r="K562" s="17">
        <v>1996.9832864999998</v>
      </c>
      <c r="L562" s="10" t="s">
        <v>428</v>
      </c>
      <c r="M562" s="17">
        <v>0</v>
      </c>
      <c r="N562" s="10" t="s">
        <v>428</v>
      </c>
      <c r="O562" s="10" t="s">
        <v>428</v>
      </c>
      <c r="P562" s="17">
        <f>('поселения Дт'!O415)/1000</f>
        <v>2711.64221</v>
      </c>
      <c r="Q562" s="10" t="s">
        <v>428</v>
      </c>
      <c r="R562" s="17">
        <v>4393</v>
      </c>
      <c r="S562" s="10" t="s">
        <v>428</v>
      </c>
    </row>
    <row r="563" spans="1:19" ht="15">
      <c r="A563" s="3" t="s">
        <v>419</v>
      </c>
      <c r="B563" s="3" t="s">
        <v>419</v>
      </c>
      <c r="C563" s="3"/>
      <c r="D563" s="17" t="s">
        <v>432</v>
      </c>
      <c r="E563" s="17" t="s">
        <v>432</v>
      </c>
      <c r="F563" s="8" t="s">
        <v>432</v>
      </c>
      <c r="G563" s="17" t="s">
        <v>432</v>
      </c>
      <c r="H563" s="10" t="s">
        <v>432</v>
      </c>
      <c r="I563" s="10" t="s">
        <v>432</v>
      </c>
      <c r="J563" s="17" t="s">
        <v>432</v>
      </c>
      <c r="K563" s="17" t="s">
        <v>432</v>
      </c>
      <c r="L563" s="10" t="s">
        <v>432</v>
      </c>
      <c r="M563" s="17" t="s">
        <v>432</v>
      </c>
      <c r="N563" s="4" t="s">
        <v>432</v>
      </c>
      <c r="O563" s="4" t="s">
        <v>432</v>
      </c>
      <c r="P563" s="17">
        <v>0</v>
      </c>
      <c r="Q563" s="10" t="s">
        <v>432</v>
      </c>
      <c r="R563" s="17" t="s">
        <v>432</v>
      </c>
      <c r="S563" s="10" t="s">
        <v>432</v>
      </c>
    </row>
    <row r="564" spans="1:19" ht="15">
      <c r="A564" s="3" t="s">
        <v>419</v>
      </c>
      <c r="B564" s="3" t="s">
        <v>16</v>
      </c>
      <c r="C564" s="3"/>
      <c r="D564" s="17">
        <v>160000</v>
      </c>
      <c r="E564" s="17">
        <v>486450.05306999997</v>
      </c>
      <c r="F564" s="8" t="s">
        <v>428</v>
      </c>
      <c r="G564" s="17">
        <v>297000</v>
      </c>
      <c r="H564" s="10" t="s">
        <v>428</v>
      </c>
      <c r="I564" s="10" t="s">
        <v>428</v>
      </c>
      <c r="J564" s="17">
        <v>2121.35855</v>
      </c>
      <c r="K564" s="17">
        <v>50647.950403500006</v>
      </c>
      <c r="L564" s="10" t="s">
        <v>428</v>
      </c>
      <c r="M564" s="17">
        <v>8000</v>
      </c>
      <c r="N564" s="10" t="s">
        <v>428</v>
      </c>
      <c r="O564" s="10" t="s">
        <v>428</v>
      </c>
      <c r="P564" s="17">
        <f>'МР Дт'!N50</f>
        <v>69810.36980733284</v>
      </c>
      <c r="Q564" s="10" t="s">
        <v>428</v>
      </c>
      <c r="R564" s="17">
        <v>44150</v>
      </c>
      <c r="S564" s="10" t="s">
        <v>428</v>
      </c>
    </row>
    <row r="565" spans="1:19" ht="15">
      <c r="A565" s="3" t="s">
        <v>419</v>
      </c>
      <c r="B565" s="3" t="s">
        <v>429</v>
      </c>
      <c r="C565" s="3"/>
      <c r="D565" s="17" t="s">
        <v>432</v>
      </c>
      <c r="E565" s="17" t="s">
        <v>432</v>
      </c>
      <c r="F565" s="8" t="s">
        <v>432</v>
      </c>
      <c r="G565" s="17" t="s">
        <v>432</v>
      </c>
      <c r="H565" s="10" t="s">
        <v>432</v>
      </c>
      <c r="I565" s="10" t="s">
        <v>432</v>
      </c>
      <c r="J565" s="17" t="s">
        <v>432</v>
      </c>
      <c r="K565" s="17" t="s">
        <v>432</v>
      </c>
      <c r="L565" s="10" t="s">
        <v>432</v>
      </c>
      <c r="M565" s="17" t="s">
        <v>432</v>
      </c>
      <c r="N565" s="4" t="s">
        <v>432</v>
      </c>
      <c r="O565" s="4" t="s">
        <v>432</v>
      </c>
      <c r="P565" s="17">
        <v>0</v>
      </c>
      <c r="Q565" s="10" t="s">
        <v>432</v>
      </c>
      <c r="R565" s="17" t="s">
        <v>432</v>
      </c>
      <c r="S565" s="10" t="s">
        <v>432</v>
      </c>
    </row>
    <row r="566" spans="1:19" ht="15">
      <c r="A566" s="3" t="s">
        <v>419</v>
      </c>
      <c r="B566" s="3" t="s">
        <v>431</v>
      </c>
      <c r="C566" s="3"/>
      <c r="D566" s="17" t="s">
        <v>432</v>
      </c>
      <c r="E566" s="17" t="s">
        <v>432</v>
      </c>
      <c r="F566" s="8" t="s">
        <v>432</v>
      </c>
      <c r="G566" s="17" t="s">
        <v>432</v>
      </c>
      <c r="H566" s="10" t="s">
        <v>432</v>
      </c>
      <c r="I566" s="10" t="s">
        <v>432</v>
      </c>
      <c r="J566" s="17" t="s">
        <v>432</v>
      </c>
      <c r="K566" s="17" t="s">
        <v>432</v>
      </c>
      <c r="L566" s="10" t="s">
        <v>432</v>
      </c>
      <c r="M566" s="17" t="s">
        <v>432</v>
      </c>
      <c r="N566" s="4" t="s">
        <v>432</v>
      </c>
      <c r="O566" s="4" t="s">
        <v>432</v>
      </c>
      <c r="P566" s="17">
        <v>0</v>
      </c>
      <c r="Q566" s="10" t="s">
        <v>432</v>
      </c>
      <c r="R566" s="17" t="s">
        <v>432</v>
      </c>
      <c r="S566" s="10" t="s">
        <v>432</v>
      </c>
    </row>
    <row r="567" spans="1:19" ht="15">
      <c r="A567" s="3" t="s">
        <v>419</v>
      </c>
      <c r="B567" s="3" t="s">
        <v>420</v>
      </c>
      <c r="C567" s="3"/>
      <c r="D567" s="17">
        <v>340</v>
      </c>
      <c r="E567" s="17">
        <v>4565</v>
      </c>
      <c r="F567" s="8" t="s">
        <v>428</v>
      </c>
      <c r="G567" s="17">
        <v>340</v>
      </c>
      <c r="H567" s="10" t="s">
        <v>428</v>
      </c>
      <c r="I567" s="10" t="s">
        <v>428</v>
      </c>
      <c r="J567" s="17">
        <v>5.18734</v>
      </c>
      <c r="K567" s="17">
        <v>1103.595</v>
      </c>
      <c r="L567" s="10" t="s">
        <v>428</v>
      </c>
      <c r="M567" s="17">
        <v>40</v>
      </c>
      <c r="N567" s="10" t="s">
        <v>428</v>
      </c>
      <c r="O567" s="10" t="s">
        <v>428</v>
      </c>
      <c r="P567" s="17">
        <f>('поселения Дт'!O417)/1000</f>
        <v>929.64425</v>
      </c>
      <c r="Q567" s="10" t="s">
        <v>428</v>
      </c>
      <c r="R567" s="17">
        <v>2912</v>
      </c>
      <c r="S567" s="10" t="s">
        <v>428</v>
      </c>
    </row>
    <row r="568" spans="1:19" ht="15">
      <c r="A568" s="3" t="s">
        <v>419</v>
      </c>
      <c r="B568" s="3" t="s">
        <v>421</v>
      </c>
      <c r="C568" s="3"/>
      <c r="D568" s="17">
        <v>1080</v>
      </c>
      <c r="E568" s="17">
        <v>5295</v>
      </c>
      <c r="F568" s="8" t="s">
        <v>428</v>
      </c>
      <c r="G568" s="17">
        <v>4135</v>
      </c>
      <c r="H568" s="10" t="s">
        <v>428</v>
      </c>
      <c r="I568" s="10" t="s">
        <v>428</v>
      </c>
      <c r="J568" s="17">
        <v>16.477400000000003</v>
      </c>
      <c r="K568" s="17">
        <v>1247.5328775</v>
      </c>
      <c r="L568" s="10" t="s">
        <v>428</v>
      </c>
      <c r="M568" s="17">
        <v>70</v>
      </c>
      <c r="N568" s="10" t="s">
        <v>428</v>
      </c>
      <c r="O568" s="10" t="s">
        <v>428</v>
      </c>
      <c r="P568" s="17">
        <f>('поселения Дт'!O418)/1000</f>
        <v>826.12861</v>
      </c>
      <c r="Q568" s="10" t="s">
        <v>428</v>
      </c>
      <c r="R568" s="17">
        <v>3105</v>
      </c>
      <c r="S568" s="10" t="s">
        <v>428</v>
      </c>
    </row>
    <row r="569" spans="1:19" ht="15">
      <c r="A569" s="3" t="s">
        <v>419</v>
      </c>
      <c r="B569" s="3" t="s">
        <v>422</v>
      </c>
      <c r="C569" s="3"/>
      <c r="D569" s="17">
        <v>1000</v>
      </c>
      <c r="E569" s="17">
        <v>10065</v>
      </c>
      <c r="F569" s="8" t="s">
        <v>428</v>
      </c>
      <c r="G569" s="17">
        <v>2890</v>
      </c>
      <c r="H569" s="10" t="s">
        <v>428</v>
      </c>
      <c r="I569" s="10" t="s">
        <v>428</v>
      </c>
      <c r="J569" s="17">
        <v>17.60548</v>
      </c>
      <c r="K569" s="17">
        <v>2054.98305</v>
      </c>
      <c r="L569" s="10" t="s">
        <v>428</v>
      </c>
      <c r="M569" s="17">
        <v>106.3</v>
      </c>
      <c r="N569" s="10" t="s">
        <v>428</v>
      </c>
      <c r="O569" s="10" t="s">
        <v>428</v>
      </c>
      <c r="P569" s="17">
        <f>('поселения Дт'!O419)/1000</f>
        <v>1677.8383600000002</v>
      </c>
      <c r="Q569" s="10" t="s">
        <v>428</v>
      </c>
      <c r="R569" s="17">
        <v>3687</v>
      </c>
      <c r="S569" s="10" t="s">
        <v>428</v>
      </c>
    </row>
    <row r="570" spans="1:19" ht="15">
      <c r="A570" s="3" t="s">
        <v>419</v>
      </c>
      <c r="B570" s="3" t="s">
        <v>423</v>
      </c>
      <c r="C570" s="3"/>
      <c r="D570" s="17">
        <v>1570</v>
      </c>
      <c r="E570" s="17">
        <v>5955</v>
      </c>
      <c r="F570" s="8" t="s">
        <v>428</v>
      </c>
      <c r="G570" s="17">
        <v>1570</v>
      </c>
      <c r="H570" s="10" t="s">
        <v>428</v>
      </c>
      <c r="I570" s="10" t="s">
        <v>428</v>
      </c>
      <c r="J570" s="17">
        <v>23.95325</v>
      </c>
      <c r="K570" s="17">
        <v>1096.62</v>
      </c>
      <c r="L570" s="10" t="s">
        <v>428</v>
      </c>
      <c r="M570" s="17">
        <v>120</v>
      </c>
      <c r="N570" s="10" t="s">
        <v>428</v>
      </c>
      <c r="O570" s="10" t="s">
        <v>428</v>
      </c>
      <c r="P570" s="17">
        <f>('поселения Дт'!O420)/1000</f>
        <v>793.62888</v>
      </c>
      <c r="Q570" s="10" t="s">
        <v>428</v>
      </c>
      <c r="R570" s="17">
        <v>2912</v>
      </c>
      <c r="S570" s="10" t="s">
        <v>428</v>
      </c>
    </row>
    <row r="571" spans="1:19" ht="15">
      <c r="A571" s="3" t="s">
        <v>419</v>
      </c>
      <c r="B571" s="3" t="s">
        <v>424</v>
      </c>
      <c r="C571" s="3"/>
      <c r="D571" s="17">
        <v>1600</v>
      </c>
      <c r="E571" s="17">
        <v>15115</v>
      </c>
      <c r="F571" s="8" t="s">
        <v>428</v>
      </c>
      <c r="G571" s="17">
        <v>3000</v>
      </c>
      <c r="H571" s="10" t="s">
        <v>428</v>
      </c>
      <c r="I571" s="10" t="s">
        <v>428</v>
      </c>
      <c r="J571" s="17">
        <v>24.41096</v>
      </c>
      <c r="K571" s="17">
        <v>1929.885</v>
      </c>
      <c r="L571" s="10" t="s">
        <v>428</v>
      </c>
      <c r="M571" s="17">
        <v>123.525</v>
      </c>
      <c r="N571" s="10" t="s">
        <v>428</v>
      </c>
      <c r="O571" s="10" t="s">
        <v>428</v>
      </c>
      <c r="P571" s="17">
        <f>('поселения Дт'!O421)/1000</f>
        <v>2451.5</v>
      </c>
      <c r="Q571" s="10" t="s">
        <v>428</v>
      </c>
      <c r="R571" s="17">
        <v>4570</v>
      </c>
      <c r="S571" s="10" t="s">
        <v>428</v>
      </c>
    </row>
    <row r="572" spans="1:19" ht="15">
      <c r="A572" s="3" t="s">
        <v>419</v>
      </c>
      <c r="B572" s="3" t="s">
        <v>425</v>
      </c>
      <c r="C572" s="3"/>
      <c r="D572" s="17">
        <v>0</v>
      </c>
      <c r="E572" s="17">
        <v>39497</v>
      </c>
      <c r="F572" s="8" t="s">
        <v>428</v>
      </c>
      <c r="G572" s="17">
        <v>0</v>
      </c>
      <c r="H572" s="10" t="s">
        <v>428</v>
      </c>
      <c r="I572" s="10" t="s">
        <v>428</v>
      </c>
      <c r="J572" s="17">
        <v>0</v>
      </c>
      <c r="K572" s="17">
        <v>8730.874571999999</v>
      </c>
      <c r="L572" s="10" t="s">
        <v>428</v>
      </c>
      <c r="M572" s="17">
        <v>0</v>
      </c>
      <c r="N572" s="10" t="s">
        <v>428</v>
      </c>
      <c r="O572" s="10" t="s">
        <v>428</v>
      </c>
      <c r="P572" s="17">
        <f>('поселения Дт'!O422)/1000</f>
        <v>15068.3338</v>
      </c>
      <c r="Q572" s="10" t="s">
        <v>428</v>
      </c>
      <c r="R572" s="17">
        <v>8625</v>
      </c>
      <c r="S572" s="10" t="s">
        <v>428</v>
      </c>
    </row>
    <row r="573" spans="1:19" ht="15">
      <c r="A573" s="3" t="s">
        <v>419</v>
      </c>
      <c r="B573" s="3" t="s">
        <v>426</v>
      </c>
      <c r="C573" s="3"/>
      <c r="D573" s="17">
        <v>0</v>
      </c>
      <c r="E573" s="17">
        <v>5135</v>
      </c>
      <c r="F573" s="8" t="s">
        <v>428</v>
      </c>
      <c r="G573" s="17">
        <v>0</v>
      </c>
      <c r="H573" s="10" t="s">
        <v>428</v>
      </c>
      <c r="I573" s="10" t="s">
        <v>428</v>
      </c>
      <c r="J573" s="17">
        <v>0</v>
      </c>
      <c r="K573" s="17">
        <v>1315.2702525</v>
      </c>
      <c r="L573" s="10" t="s">
        <v>428</v>
      </c>
      <c r="M573" s="17">
        <v>0</v>
      </c>
      <c r="N573" s="10" t="s">
        <v>428</v>
      </c>
      <c r="O573" s="10" t="s">
        <v>428</v>
      </c>
      <c r="P573" s="17">
        <f>('поселения Дт'!O423)/1000</f>
        <v>1723.64494</v>
      </c>
      <c r="Q573" s="10" t="s">
        <v>428</v>
      </c>
      <c r="R573" s="17">
        <v>3299</v>
      </c>
      <c r="S573" s="10" t="s">
        <v>428</v>
      </c>
    </row>
    <row r="574" spans="1:19" ht="15">
      <c r="A574" s="3" t="s">
        <v>419</v>
      </c>
      <c r="B574" s="3" t="s">
        <v>427</v>
      </c>
      <c r="C574" s="3"/>
      <c r="D574" s="17">
        <v>600</v>
      </c>
      <c r="E574" s="17">
        <v>5249</v>
      </c>
      <c r="F574" s="8" t="s">
        <v>428</v>
      </c>
      <c r="G574" s="17">
        <v>2000</v>
      </c>
      <c r="H574" s="10" t="s">
        <v>428</v>
      </c>
      <c r="I574" s="10" t="s">
        <v>428</v>
      </c>
      <c r="J574" s="17">
        <v>9.154110000000001</v>
      </c>
      <c r="K574" s="17">
        <v>1602.1308000000001</v>
      </c>
      <c r="L574" s="10" t="s">
        <v>428</v>
      </c>
      <c r="M574" s="17">
        <v>43.4</v>
      </c>
      <c r="N574" s="10" t="s">
        <v>428</v>
      </c>
      <c r="O574" s="10" t="s">
        <v>428</v>
      </c>
      <c r="P574" s="17">
        <f>('поселения Дт'!O424)/1000</f>
        <v>590.86027</v>
      </c>
      <c r="Q574" s="10" t="s">
        <v>428</v>
      </c>
      <c r="R574" s="17">
        <v>3299</v>
      </c>
      <c r="S574" s="10" t="s">
        <v>428</v>
      </c>
    </row>
    <row r="575" spans="7:16" ht="15">
      <c r="G575" s="11"/>
      <c r="H575" s="11"/>
      <c r="I575" s="11"/>
      <c r="J575" s="11"/>
      <c r="K575" s="11"/>
      <c r="L575" s="11"/>
      <c r="M575" s="12"/>
      <c r="N575" s="11"/>
      <c r="O575" s="11"/>
      <c r="P575" s="11"/>
    </row>
    <row r="576" spans="7:16" ht="15">
      <c r="G576" s="11"/>
      <c r="H576" s="11"/>
      <c r="I576" s="11"/>
      <c r="J576" s="11"/>
      <c r="K576" s="11"/>
      <c r="L576" s="11"/>
      <c r="M576" s="12"/>
      <c r="N576" s="11"/>
      <c r="O576" s="11"/>
      <c r="P576" s="11"/>
    </row>
    <row r="577" ht="15">
      <c r="M577" s="7"/>
    </row>
    <row r="578" spans="11:23" ht="15.75">
      <c r="K578" s="90" t="s">
        <v>1247</v>
      </c>
      <c r="L578" s="86"/>
      <c r="M578" s="86"/>
      <c r="N578" s="86"/>
      <c r="O578" s="86"/>
      <c r="P578" s="86"/>
      <c r="Q578" s="86"/>
      <c r="R578" s="90" t="s">
        <v>1248</v>
      </c>
      <c r="S578" s="86"/>
      <c r="T578" s="86"/>
      <c r="U578" s="86"/>
      <c r="W578" s="86"/>
    </row>
    <row r="579" ht="15">
      <c r="M579" s="7"/>
    </row>
    <row r="580" ht="15">
      <c r="M580" s="7"/>
    </row>
    <row r="581" ht="15">
      <c r="M581" s="7"/>
    </row>
    <row r="582" ht="15">
      <c r="M582" s="7"/>
    </row>
    <row r="583" ht="15">
      <c r="M583" s="7"/>
    </row>
    <row r="584" ht="15">
      <c r="M584" s="7"/>
    </row>
    <row r="585" ht="15">
      <c r="M585" s="7"/>
    </row>
    <row r="586" ht="15">
      <c r="M586" s="7"/>
    </row>
    <row r="587" ht="15">
      <c r="M587" s="7"/>
    </row>
    <row r="588" ht="15">
      <c r="M588" s="7"/>
    </row>
    <row r="589" ht="15">
      <c r="M589" s="7"/>
    </row>
    <row r="590" ht="15">
      <c r="M590" s="7"/>
    </row>
    <row r="591" ht="15">
      <c r="M591" s="7"/>
    </row>
    <row r="592" ht="15">
      <c r="M592" s="7"/>
    </row>
    <row r="593" ht="15">
      <c r="M593" s="7"/>
    </row>
    <row r="594" ht="15">
      <c r="M594" s="7"/>
    </row>
    <row r="595" ht="15">
      <c r="M595" s="7"/>
    </row>
    <row r="596" ht="15">
      <c r="M596" s="7"/>
    </row>
    <row r="597" ht="15">
      <c r="M597" s="7"/>
    </row>
    <row r="598" ht="15">
      <c r="M598" s="7"/>
    </row>
    <row r="599" ht="15">
      <c r="M599" s="7"/>
    </row>
    <row r="600" ht="15">
      <c r="M600" s="7"/>
    </row>
    <row r="601" ht="15">
      <c r="M601" s="7"/>
    </row>
    <row r="602" ht="15">
      <c r="M602" s="7"/>
    </row>
    <row r="603" ht="15">
      <c r="M603" s="7"/>
    </row>
  </sheetData>
  <sheetProtection formatColumns="0" formatRows="0"/>
  <autoFilter ref="A16:T574"/>
  <mergeCells count="23">
    <mergeCell ref="L10:O10"/>
    <mergeCell ref="B11:O11"/>
    <mergeCell ref="B12:O12"/>
    <mergeCell ref="G14:G15"/>
    <mergeCell ref="F14:F15"/>
    <mergeCell ref="O14:O15"/>
    <mergeCell ref="H14:H15"/>
    <mergeCell ref="E14:E15"/>
    <mergeCell ref="A14:B15"/>
    <mergeCell ref="I14:I15"/>
    <mergeCell ref="J14:J15"/>
    <mergeCell ref="M14:M15"/>
    <mergeCell ref="L14:L15"/>
    <mergeCell ref="R14:R15"/>
    <mergeCell ref="S14:S15"/>
    <mergeCell ref="C14:C15"/>
    <mergeCell ref="P14:P15"/>
    <mergeCell ref="Q14:Q15"/>
    <mergeCell ref="P3:R3"/>
    <mergeCell ref="P4:R6"/>
    <mergeCell ref="K14:K15"/>
    <mergeCell ref="N14:N15"/>
    <mergeCell ref="D14:D15"/>
  </mergeCells>
  <conditionalFormatting sqref="P4">
    <cfRule type="cellIs" priority="1" dxfId="0" operator="between" stopIfTrue="1">
      <formula>0.15</formula>
      <formula>1000</formula>
    </cfRule>
  </conditionalFormatting>
  <printOptions/>
  <pageMargins left="0.15748031496062992" right="0.35433070866141736" top="0.1968503937007874" bottom="0.1968503937007874" header="0" footer="0"/>
  <pageSetup fitToHeight="0"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A1">
      <pane xSplit="2" ySplit="7" topLeftCell="N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5"/>
  <cols>
    <col min="1" max="1" width="9.140625" style="53" customWidth="1"/>
    <col min="2" max="2" width="20.7109375" style="74" customWidth="1"/>
    <col min="3" max="3" width="13.28125" style="74" customWidth="1"/>
    <col min="4" max="4" width="13.140625" style="74" customWidth="1"/>
    <col min="5" max="5" width="13.140625" style="57" hidden="1" customWidth="1"/>
    <col min="6" max="6" width="13.57421875" style="57" bestFit="1" customWidth="1"/>
    <col min="7" max="7" width="12.140625" style="57" bestFit="1" customWidth="1"/>
    <col min="8" max="8" width="13.140625" style="57" customWidth="1"/>
    <col min="9" max="9" width="15.28125" style="57" bestFit="1" customWidth="1"/>
    <col min="10" max="10" width="12.140625" style="57" hidden="1" customWidth="1"/>
    <col min="11" max="11" width="12.8515625" style="57" customWidth="1"/>
    <col min="12" max="12" width="11.7109375" style="57" customWidth="1"/>
    <col min="13" max="13" width="12.7109375" style="57" customWidth="1"/>
    <col min="14" max="14" width="13.00390625" style="57" customWidth="1"/>
    <col min="15" max="15" width="12.7109375" style="57" customWidth="1"/>
    <col min="16" max="16" width="16.57421875" style="53" customWidth="1"/>
    <col min="17" max="16384" width="9.140625" style="53" customWidth="1"/>
  </cols>
  <sheetData>
    <row r="1" spans="2:16" ht="16.5">
      <c r="B1" s="111" t="s">
        <v>1204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6" ht="16.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12" t="s">
        <v>1205</v>
      </c>
      <c r="P2" s="112"/>
    </row>
    <row r="3" spans="2:16" ht="12.75">
      <c r="B3" s="113" t="s">
        <v>447</v>
      </c>
      <c r="C3" s="103" t="s">
        <v>448</v>
      </c>
      <c r="D3" s="103" t="s">
        <v>449</v>
      </c>
      <c r="E3" s="103" t="s">
        <v>450</v>
      </c>
      <c r="F3" s="103" t="s">
        <v>451</v>
      </c>
      <c r="G3" s="115" t="s">
        <v>452</v>
      </c>
      <c r="H3" s="116"/>
      <c r="I3" s="116"/>
      <c r="J3" s="117"/>
      <c r="K3" s="103" t="s">
        <v>453</v>
      </c>
      <c r="L3" s="103" t="s">
        <v>1206</v>
      </c>
      <c r="M3" s="103" t="s">
        <v>454</v>
      </c>
      <c r="N3" s="105" t="s">
        <v>455</v>
      </c>
      <c r="O3" s="105" t="s">
        <v>1207</v>
      </c>
      <c r="P3" s="107" t="s">
        <v>457</v>
      </c>
    </row>
    <row r="4" spans="2:16" ht="35.25" customHeight="1">
      <c r="B4" s="114"/>
      <c r="C4" s="104"/>
      <c r="D4" s="104"/>
      <c r="E4" s="104"/>
      <c r="F4" s="104"/>
      <c r="G4" s="55" t="s">
        <v>458</v>
      </c>
      <c r="H4" s="55" t="s">
        <v>1208</v>
      </c>
      <c r="I4" s="55" t="s">
        <v>1209</v>
      </c>
      <c r="J4" s="55" t="s">
        <v>1210</v>
      </c>
      <c r="K4" s="104"/>
      <c r="L4" s="104"/>
      <c r="M4" s="104"/>
      <c r="N4" s="106"/>
      <c r="O4" s="106"/>
      <c r="P4" s="108"/>
    </row>
    <row r="5" spans="2:16" ht="12.75">
      <c r="B5" s="56"/>
      <c r="C5" s="55" t="s">
        <v>461</v>
      </c>
      <c r="D5" s="55"/>
      <c r="E5" s="55" t="s">
        <v>462</v>
      </c>
      <c r="F5" s="55" t="s">
        <v>462</v>
      </c>
      <c r="G5" s="55" t="s">
        <v>463</v>
      </c>
      <c r="H5" s="55"/>
      <c r="I5" s="55"/>
      <c r="J5" s="55"/>
      <c r="L5" s="55" t="s">
        <v>464</v>
      </c>
      <c r="M5" s="55"/>
      <c r="N5" s="55" t="s">
        <v>465</v>
      </c>
      <c r="O5" s="55" t="s">
        <v>466</v>
      </c>
      <c r="P5" s="58"/>
    </row>
    <row r="6" spans="2:16" ht="12.75"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</row>
    <row r="7" spans="2:16" ht="12.75">
      <c r="B7" s="59" t="s">
        <v>1211</v>
      </c>
      <c r="C7" s="60">
        <v>3599848.6175100002</v>
      </c>
      <c r="D7" s="60">
        <v>3530466.07387</v>
      </c>
      <c r="E7" s="60">
        <v>-79883.14364</v>
      </c>
      <c r="F7" s="61">
        <v>0</v>
      </c>
      <c r="G7" s="60">
        <v>63116.25636</v>
      </c>
      <c r="H7" s="60">
        <v>0</v>
      </c>
      <c r="I7" s="60"/>
      <c r="J7" s="61">
        <v>-63116.25636</v>
      </c>
      <c r="K7" s="61">
        <v>1760402.61751</v>
      </c>
      <c r="L7" s="61">
        <f>'[2]Расчет по доп.норм. 2013'!I6</f>
        <v>123944.2</v>
      </c>
      <c r="M7" s="61">
        <f>C7-K7-L7</f>
        <v>1715501.8000000003</v>
      </c>
      <c r="N7" s="61">
        <f>M7*0.1+G7+H7+I7</f>
        <v>234666.43636000005</v>
      </c>
      <c r="O7" s="61">
        <f>F7-N7</f>
        <v>-234666.43636000005</v>
      </c>
      <c r="P7" s="62">
        <f>IF(O7&lt;0,0,O7)</f>
        <v>0</v>
      </c>
    </row>
    <row r="8" spans="2:16" ht="12.75">
      <c r="B8" s="59" t="s">
        <v>1212</v>
      </c>
      <c r="C8" s="60">
        <v>2370139.79392</v>
      </c>
      <c r="D8" s="60">
        <v>2584627.2230100003</v>
      </c>
      <c r="E8" s="60">
        <v>65739.57711</v>
      </c>
      <c r="F8" s="61">
        <v>65739.57711</v>
      </c>
      <c r="G8" s="60">
        <v>65739.57711</v>
      </c>
      <c r="H8" s="60">
        <v>0</v>
      </c>
      <c r="I8" s="60">
        <f>'[2]ГО НДФЛ'!EA9</f>
        <v>0</v>
      </c>
      <c r="J8" s="61">
        <v>0</v>
      </c>
      <c r="K8" s="61">
        <v>1140130.79392</v>
      </c>
      <c r="L8" s="61">
        <f>'[2]Расчет по доп.норм. 2013'!I7</f>
        <v>120877.20718629076</v>
      </c>
      <c r="M8" s="61">
        <f aca="true" t="shared" si="0" ref="M8:M50">C8-K8-L8</f>
        <v>1109131.7928137092</v>
      </c>
      <c r="N8" s="61">
        <f aca="true" t="shared" si="1" ref="N8:N23">M8*0.1+G8+H8+I8</f>
        <v>176652.75639137093</v>
      </c>
      <c r="O8" s="61">
        <f aca="true" t="shared" si="2" ref="O8:O50">F8-N8</f>
        <v>-110913.17928137093</v>
      </c>
      <c r="P8" s="62">
        <f aca="true" t="shared" si="3" ref="P8:P50">IF(O8&lt;0,0,O8)</f>
        <v>0</v>
      </c>
    </row>
    <row r="9" spans="2:16" ht="12.75">
      <c r="B9" s="59" t="s">
        <v>1213</v>
      </c>
      <c r="C9" s="60">
        <v>2584176.1201500003</v>
      </c>
      <c r="D9" s="60">
        <v>2775566.616</v>
      </c>
      <c r="E9" s="60">
        <v>191390.49585</v>
      </c>
      <c r="F9" s="61">
        <v>191390.49585</v>
      </c>
      <c r="G9" s="60">
        <v>58890.49585</v>
      </c>
      <c r="H9" s="60">
        <v>0</v>
      </c>
      <c r="I9" s="60">
        <f>'[2]ГО НДФЛ'!EA10</f>
        <v>0</v>
      </c>
      <c r="J9" s="61">
        <v>132500</v>
      </c>
      <c r="K9" s="61">
        <v>864755.12015</v>
      </c>
      <c r="L9" s="61">
        <f>'[2]Расчет по доп.норм. 2013'!I8</f>
        <v>44665.37415565345</v>
      </c>
      <c r="M9" s="61">
        <f t="shared" si="0"/>
        <v>1674755.625844347</v>
      </c>
      <c r="N9" s="61">
        <f t="shared" si="1"/>
        <v>226366.05843443473</v>
      </c>
      <c r="O9" s="61">
        <f t="shared" si="2"/>
        <v>-34975.56258443472</v>
      </c>
      <c r="P9" s="62">
        <f t="shared" si="3"/>
        <v>0</v>
      </c>
    </row>
    <row r="10" spans="2:16" ht="12.75">
      <c r="B10" s="59" t="s">
        <v>1214</v>
      </c>
      <c r="C10" s="60">
        <v>986180.53559</v>
      </c>
      <c r="D10" s="60">
        <v>973899.93413</v>
      </c>
      <c r="E10" s="60">
        <v>-16469.75157</v>
      </c>
      <c r="F10" s="61">
        <v>0</v>
      </c>
      <c r="G10" s="60">
        <v>27030.24843</v>
      </c>
      <c r="H10" s="60">
        <v>0</v>
      </c>
      <c r="I10" s="60">
        <f>'[2]ГО НДФЛ'!EA11</f>
        <v>0</v>
      </c>
      <c r="J10" s="61">
        <v>-27030.24843</v>
      </c>
      <c r="K10" s="61">
        <v>476703.53559</v>
      </c>
      <c r="L10" s="61">
        <f>'[2]Расчет по доп.норм. 2013'!I9</f>
        <v>70820.87065026362</v>
      </c>
      <c r="M10" s="61">
        <f t="shared" si="0"/>
        <v>438656.1293497364</v>
      </c>
      <c r="N10" s="61">
        <f t="shared" si="1"/>
        <v>70895.86136497365</v>
      </c>
      <c r="O10" s="61">
        <f t="shared" si="2"/>
        <v>-70895.86136497365</v>
      </c>
      <c r="P10" s="62">
        <f t="shared" si="3"/>
        <v>0</v>
      </c>
    </row>
    <row r="11" spans="2:16" ht="12.75">
      <c r="B11" s="59" t="s">
        <v>1215</v>
      </c>
      <c r="C11" s="60">
        <v>21529608.40278</v>
      </c>
      <c r="D11" s="60">
        <v>26462776.44526</v>
      </c>
      <c r="E11" s="60">
        <v>4933168.042479999</v>
      </c>
      <c r="F11" s="61">
        <v>4933168.042479999</v>
      </c>
      <c r="G11" s="60">
        <v>730924.74248</v>
      </c>
      <c r="H11" s="60">
        <v>3675</v>
      </c>
      <c r="I11" s="60">
        <f>'[2]ГО НДФЛ'!EA12</f>
        <v>3659005</v>
      </c>
      <c r="J11" s="61">
        <v>4198568.299999999</v>
      </c>
      <c r="K11" s="61">
        <v>9040948.40278</v>
      </c>
      <c r="L11" s="61">
        <f>'[2]Расчет по доп.норм. 2013'!I10</f>
        <v>0</v>
      </c>
      <c r="M11" s="61">
        <f t="shared" si="0"/>
        <v>12488660</v>
      </c>
      <c r="N11" s="61">
        <f t="shared" si="1"/>
        <v>5642470.7424800005</v>
      </c>
      <c r="O11" s="61">
        <f t="shared" si="2"/>
        <v>-709302.7000000011</v>
      </c>
      <c r="P11" s="62">
        <f t="shared" si="3"/>
        <v>0</v>
      </c>
    </row>
    <row r="12" spans="1:256" ht="12.75">
      <c r="A12" s="57"/>
      <c r="B12" s="59" t="s">
        <v>1216</v>
      </c>
      <c r="C12" s="60">
        <v>6010831.173760001</v>
      </c>
      <c r="D12" s="60">
        <v>6651407.2372200005</v>
      </c>
      <c r="E12" s="60">
        <v>624123.26346</v>
      </c>
      <c r="F12" s="61">
        <v>624123.26346</v>
      </c>
      <c r="G12" s="60">
        <v>256123.26346000002</v>
      </c>
      <c r="H12" s="60">
        <v>0</v>
      </c>
      <c r="I12" s="60">
        <f>'[2]ГО НДФЛ'!EA13</f>
        <v>100000</v>
      </c>
      <c r="J12" s="61">
        <v>368000</v>
      </c>
      <c r="K12" s="61">
        <v>2277445.17376</v>
      </c>
      <c r="L12" s="61">
        <f>'[2]Расчет по доп.норм. 2013'!I11</f>
        <v>0</v>
      </c>
      <c r="M12" s="61">
        <f t="shared" si="0"/>
        <v>3733386.0000000005</v>
      </c>
      <c r="N12" s="61">
        <f t="shared" si="1"/>
        <v>729461.8634600001</v>
      </c>
      <c r="O12" s="61">
        <f t="shared" si="2"/>
        <v>-105338.6000000001</v>
      </c>
      <c r="P12" s="63">
        <f t="shared" si="3"/>
        <v>0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ht="12.75">
      <c r="A13" s="57"/>
      <c r="B13" s="59" t="s">
        <v>1217</v>
      </c>
      <c r="C13" s="60">
        <v>14924492.09032</v>
      </c>
      <c r="D13" s="60">
        <v>19232078.11936</v>
      </c>
      <c r="E13" s="60">
        <v>4214323.68221</v>
      </c>
      <c r="F13" s="61">
        <v>4214323.68221</v>
      </c>
      <c r="G13" s="60">
        <v>4199438.18221</v>
      </c>
      <c r="H13" s="60">
        <v>20785.5</v>
      </c>
      <c r="I13" s="60">
        <f>'[2]ГО НДФЛ'!EA14</f>
        <v>0</v>
      </c>
      <c r="J13" s="61">
        <v>-5900</v>
      </c>
      <c r="K13" s="61">
        <v>7833492.0903199995</v>
      </c>
      <c r="L13" s="61">
        <f>'[2]Расчет по доп.норм. 2013'!I12</f>
        <v>0</v>
      </c>
      <c r="M13" s="61">
        <f t="shared" si="0"/>
        <v>7091000.000000001</v>
      </c>
      <c r="N13" s="61">
        <f t="shared" si="1"/>
        <v>4929323.68221</v>
      </c>
      <c r="O13" s="61">
        <f t="shared" si="2"/>
        <v>-715000</v>
      </c>
      <c r="P13" s="63">
        <f>IF(O13&lt;0,0,O13)</f>
        <v>0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ht="12.75">
      <c r="A14" s="57"/>
      <c r="B14" s="59" t="s">
        <v>15</v>
      </c>
      <c r="C14" s="60">
        <v>1262244.6525</v>
      </c>
      <c r="D14" s="60">
        <v>1179646.64596</v>
      </c>
      <c r="E14" s="60">
        <v>45755.1138</v>
      </c>
      <c r="F14" s="61">
        <v>45755.1138</v>
      </c>
      <c r="G14" s="60">
        <v>24319.6138</v>
      </c>
      <c r="H14" s="60">
        <v>0</v>
      </c>
      <c r="I14" s="60">
        <f>'[2]МР НДФЛ'!EA8</f>
        <v>21435.5</v>
      </c>
      <c r="J14" s="61">
        <v>21435.5</v>
      </c>
      <c r="K14" s="61">
        <v>865973.0525</v>
      </c>
      <c r="L14" s="61">
        <f>'[2]Расчет по доп.норм. 2013'!I13</f>
        <v>87942.33515938607</v>
      </c>
      <c r="M14" s="61">
        <f t="shared" si="0"/>
        <v>308329.26484061405</v>
      </c>
      <c r="N14" s="61">
        <f t="shared" si="1"/>
        <v>76588.0402840614</v>
      </c>
      <c r="O14" s="61">
        <f t="shared" si="2"/>
        <v>-30832.926484061398</v>
      </c>
      <c r="P14" s="63">
        <f t="shared" si="3"/>
        <v>0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ht="12.75">
      <c r="A15" s="57"/>
      <c r="B15" s="59" t="s">
        <v>25</v>
      </c>
      <c r="C15" s="60">
        <v>1135085.86376</v>
      </c>
      <c r="D15" s="60">
        <v>1194530.9978699998</v>
      </c>
      <c r="E15" s="60">
        <v>59445.13411</v>
      </c>
      <c r="F15" s="61">
        <v>59445.13411</v>
      </c>
      <c r="G15" s="60">
        <v>49445.13411</v>
      </c>
      <c r="H15" s="60">
        <v>0</v>
      </c>
      <c r="I15" s="60">
        <f>'[2]МР НДФЛ'!EA9</f>
        <v>12000</v>
      </c>
      <c r="J15" s="61">
        <v>10000</v>
      </c>
      <c r="K15" s="61">
        <v>807549.86376</v>
      </c>
      <c r="L15" s="61">
        <f>'[2]Расчет по доп.норм. 2013'!I14</f>
        <v>104640.55528330781</v>
      </c>
      <c r="M15" s="61">
        <f t="shared" si="0"/>
        <v>222895.44471669232</v>
      </c>
      <c r="N15" s="61">
        <f t="shared" si="1"/>
        <v>83734.67858166923</v>
      </c>
      <c r="O15" s="61">
        <f t="shared" si="2"/>
        <v>-24289.54447166923</v>
      </c>
      <c r="P15" s="63">
        <f t="shared" si="3"/>
        <v>0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ht="12.75">
      <c r="A16" s="57"/>
      <c r="B16" s="59" t="s">
        <v>1218</v>
      </c>
      <c r="C16" s="60">
        <v>468989.81613</v>
      </c>
      <c r="D16" s="60">
        <v>497948.63250999997</v>
      </c>
      <c r="E16" s="60">
        <v>27134.11638</v>
      </c>
      <c r="F16" s="61">
        <v>27134.11638</v>
      </c>
      <c r="G16" s="60">
        <v>16834.11638</v>
      </c>
      <c r="H16" s="60">
        <v>0</v>
      </c>
      <c r="I16" s="60">
        <f>'[2]МР НДФЛ'!EA10</f>
        <v>9000</v>
      </c>
      <c r="J16" s="61">
        <v>10300</v>
      </c>
      <c r="K16" s="61">
        <v>333885.81613</v>
      </c>
      <c r="L16" s="61">
        <f>'[2]Расчет по доп.норм. 2013'!I15</f>
        <v>18654.314661760545</v>
      </c>
      <c r="M16" s="61">
        <f t="shared" si="0"/>
        <v>116449.68533823945</v>
      </c>
      <c r="N16" s="61">
        <f t="shared" si="1"/>
        <v>37479.08491382394</v>
      </c>
      <c r="O16" s="61">
        <f t="shared" si="2"/>
        <v>-10344.968533823943</v>
      </c>
      <c r="P16" s="63">
        <f t="shared" si="3"/>
        <v>0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ht="12.75">
      <c r="A17" s="57"/>
      <c r="B17" s="59" t="s">
        <v>43</v>
      </c>
      <c r="C17" s="60">
        <v>1499197.7000799999</v>
      </c>
      <c r="D17" s="60">
        <v>1548057.52245</v>
      </c>
      <c r="E17" s="60">
        <v>48859.822369999994</v>
      </c>
      <c r="F17" s="61">
        <v>48859.822369999994</v>
      </c>
      <c r="G17" s="60">
        <v>61859.822369999994</v>
      </c>
      <c r="H17" s="60">
        <v>0</v>
      </c>
      <c r="I17" s="60"/>
      <c r="J17" s="61">
        <v>-13000</v>
      </c>
      <c r="K17" s="61">
        <v>1051929.70008</v>
      </c>
      <c r="L17" s="61">
        <f>'[2]Расчет по доп.норм. 2013'!I16</f>
        <v>83231.5</v>
      </c>
      <c r="M17" s="61">
        <f t="shared" si="0"/>
        <v>364036.49999999977</v>
      </c>
      <c r="N17" s="61">
        <f t="shared" si="1"/>
        <v>98263.47236999997</v>
      </c>
      <c r="O17" s="61">
        <f t="shared" si="2"/>
        <v>-49403.64999999998</v>
      </c>
      <c r="P17" s="63">
        <f>IF(O17&lt;0,0,O17)</f>
        <v>0</v>
      </c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ht="12.75">
      <c r="A18" s="57"/>
      <c r="B18" s="59" t="s">
        <v>55</v>
      </c>
      <c r="C18" s="60">
        <v>790742.3175700001</v>
      </c>
      <c r="D18" s="60">
        <v>839275.11272</v>
      </c>
      <c r="E18" s="60">
        <v>48532.79515</v>
      </c>
      <c r="F18" s="61">
        <v>48532.79515</v>
      </c>
      <c r="G18" s="60">
        <v>14532.79515</v>
      </c>
      <c r="H18" s="60">
        <v>0</v>
      </c>
      <c r="I18" s="60">
        <f>'[2]МР НДФЛ'!EA12</f>
        <v>15000</v>
      </c>
      <c r="J18" s="61">
        <v>34000</v>
      </c>
      <c r="K18" s="61">
        <v>550649.61757</v>
      </c>
      <c r="L18" s="61">
        <f>'[2]Расчет по доп.норм. 2013'!I17</f>
        <v>43053.9</v>
      </c>
      <c r="M18" s="61">
        <f t="shared" si="0"/>
        <v>197038.80000000008</v>
      </c>
      <c r="N18" s="61">
        <f t="shared" si="1"/>
        <v>49236.67515000001</v>
      </c>
      <c r="O18" s="61">
        <f t="shared" si="2"/>
        <v>-703.8800000000119</v>
      </c>
      <c r="P18" s="63">
        <f t="shared" si="3"/>
        <v>0</v>
      </c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ht="12.75">
      <c r="A19" s="57"/>
      <c r="B19" s="59" t="s">
        <v>1219</v>
      </c>
      <c r="C19" s="60">
        <v>937884.97672</v>
      </c>
      <c r="D19" s="60">
        <v>980687.71958</v>
      </c>
      <c r="E19" s="60">
        <v>30779.96387</v>
      </c>
      <c r="F19" s="61">
        <v>30779.96387</v>
      </c>
      <c r="G19" s="60">
        <v>30779.96387</v>
      </c>
      <c r="H19" s="60">
        <v>0</v>
      </c>
      <c r="I19" s="60"/>
      <c r="J19" s="61">
        <v>0</v>
      </c>
      <c r="K19" s="61">
        <v>591776.8767200001</v>
      </c>
      <c r="L19" s="61">
        <f>'[2]Расчет по доп.норм. 2013'!I18</f>
        <v>37758.91157024793</v>
      </c>
      <c r="M19" s="61">
        <f t="shared" si="0"/>
        <v>308349.188429752</v>
      </c>
      <c r="N19" s="61">
        <f t="shared" si="1"/>
        <v>61614.8827129752</v>
      </c>
      <c r="O19" s="61">
        <f t="shared" si="2"/>
        <v>-30834.918842975203</v>
      </c>
      <c r="P19" s="63">
        <f t="shared" si="3"/>
        <v>0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ht="12.75">
      <c r="A20" s="57"/>
      <c r="B20" s="59" t="s">
        <v>75</v>
      </c>
      <c r="C20" s="60">
        <v>1284963.47128</v>
      </c>
      <c r="D20" s="60">
        <v>1412398.25365</v>
      </c>
      <c r="E20" s="60">
        <v>127434.78237</v>
      </c>
      <c r="F20" s="61">
        <v>127434.78237</v>
      </c>
      <c r="G20" s="60">
        <v>68334.78237</v>
      </c>
      <c r="H20" s="60">
        <v>0</v>
      </c>
      <c r="I20" s="60">
        <f>'[2]МР НДФЛ'!EA14</f>
        <v>29100</v>
      </c>
      <c r="J20" s="61">
        <v>59100</v>
      </c>
      <c r="K20" s="61">
        <v>882960.4712799999</v>
      </c>
      <c r="L20" s="61">
        <f>'[2]Расчет по доп.норм. 2013'!I19</f>
        <v>56153.4313304721</v>
      </c>
      <c r="M20" s="61">
        <f t="shared" si="0"/>
        <v>345849.5686695279</v>
      </c>
      <c r="N20" s="61">
        <f t="shared" si="1"/>
        <v>132019.7392369528</v>
      </c>
      <c r="O20" s="61">
        <f t="shared" si="2"/>
        <v>-4584.956866952794</v>
      </c>
      <c r="P20" s="63">
        <f t="shared" si="3"/>
        <v>0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ht="12.75">
      <c r="A21" s="57"/>
      <c r="B21" s="59" t="s">
        <v>91</v>
      </c>
      <c r="C21" s="60">
        <v>1658889.8975999998</v>
      </c>
      <c r="D21" s="60">
        <v>1687482.86421</v>
      </c>
      <c r="E21" s="60">
        <v>28592.96661</v>
      </c>
      <c r="F21" s="61">
        <v>28592.96661</v>
      </c>
      <c r="G21" s="60">
        <v>26522.96661</v>
      </c>
      <c r="H21" s="60">
        <v>0</v>
      </c>
      <c r="I21" s="60"/>
      <c r="J21" s="61">
        <v>2070</v>
      </c>
      <c r="K21" s="61">
        <v>1042467.8976</v>
      </c>
      <c r="L21" s="61">
        <f>'[2]Расчет по доп.норм. 2013'!I20</f>
        <v>113410.65003756573</v>
      </c>
      <c r="M21" s="61">
        <f t="shared" si="0"/>
        <v>503011.34996243403</v>
      </c>
      <c r="N21" s="61">
        <f t="shared" si="1"/>
        <v>76824.1016062434</v>
      </c>
      <c r="O21" s="61">
        <f t="shared" si="2"/>
        <v>-48231.1349962434</v>
      </c>
      <c r="P21" s="63">
        <f t="shared" si="3"/>
        <v>0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ht="12.75">
      <c r="A22" s="57"/>
      <c r="B22" s="59" t="s">
        <v>101</v>
      </c>
      <c r="C22" s="60">
        <v>1731081.60568</v>
      </c>
      <c r="D22" s="60">
        <v>1735361.99138</v>
      </c>
      <c r="E22" s="60">
        <v>51979.4057</v>
      </c>
      <c r="F22" s="61">
        <v>51979.4057</v>
      </c>
      <c r="G22" s="60">
        <v>51979.4057</v>
      </c>
      <c r="H22" s="60">
        <v>0</v>
      </c>
      <c r="I22" s="60">
        <f>'[2]МР НДФЛ'!EA16</f>
        <v>0</v>
      </c>
      <c r="J22" s="61">
        <v>0</v>
      </c>
      <c r="K22" s="61">
        <v>1058266.60568</v>
      </c>
      <c r="L22" s="61">
        <f>'[2]Расчет по доп.норм. 2013'!I21</f>
        <v>66496.20789553598</v>
      </c>
      <c r="M22" s="61">
        <f t="shared" si="0"/>
        <v>606318.792104464</v>
      </c>
      <c r="N22" s="61">
        <f t="shared" si="1"/>
        <v>112611.28491044641</v>
      </c>
      <c r="O22" s="61">
        <f t="shared" si="2"/>
        <v>-60631.87921044641</v>
      </c>
      <c r="P22" s="63">
        <f t="shared" si="3"/>
        <v>0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ht="12.75">
      <c r="A23" s="57"/>
      <c r="B23" s="59" t="s">
        <v>113</v>
      </c>
      <c r="C23" s="60">
        <v>1550345.71774</v>
      </c>
      <c r="D23" s="60">
        <v>1613332.2116099999</v>
      </c>
      <c r="E23" s="60">
        <v>57110.49387</v>
      </c>
      <c r="F23" s="61">
        <v>57110.49387</v>
      </c>
      <c r="G23" s="60">
        <v>24550.493870000002</v>
      </c>
      <c r="H23" s="60">
        <v>0</v>
      </c>
      <c r="I23" s="60">
        <f>'[2]МР НДФЛ'!EA17</f>
        <v>10000</v>
      </c>
      <c r="J23" s="61">
        <v>32559.999999999996</v>
      </c>
      <c r="K23" s="61">
        <v>1003845.71774</v>
      </c>
      <c r="L23" s="61">
        <f>'[2]Расчет по доп.норм. 2013'!I22</f>
        <v>32591.198783294967</v>
      </c>
      <c r="M23" s="61">
        <f t="shared" si="0"/>
        <v>513908.801216705</v>
      </c>
      <c r="N23" s="61">
        <f t="shared" si="1"/>
        <v>85941.37399167051</v>
      </c>
      <c r="O23" s="61">
        <f t="shared" si="2"/>
        <v>-28830.88012167051</v>
      </c>
      <c r="P23" s="63">
        <f t="shared" si="3"/>
        <v>0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ht="12.75">
      <c r="A24" s="57"/>
      <c r="B24" s="64" t="s">
        <v>123</v>
      </c>
      <c r="C24" s="60">
        <v>647756.72025</v>
      </c>
      <c r="D24" s="60">
        <v>697696.36087</v>
      </c>
      <c r="E24" s="60">
        <v>48006.120619999994</v>
      </c>
      <c r="F24" s="61">
        <v>48006.120619999994</v>
      </c>
      <c r="G24" s="60">
        <v>20147.52062</v>
      </c>
      <c r="H24" s="60">
        <v>0</v>
      </c>
      <c r="I24" s="60">
        <f>'[2]МР НДФЛ'!EA18</f>
        <v>20458.6</v>
      </c>
      <c r="J24" s="61">
        <v>27858.599999999995</v>
      </c>
      <c r="K24" s="61">
        <v>471771.72025</v>
      </c>
      <c r="L24" s="61">
        <f>'[2]Расчет по доп.норм. 2013'!I23</f>
        <v>52761.08008213552</v>
      </c>
      <c r="M24" s="61">
        <f t="shared" si="0"/>
        <v>123223.91991786448</v>
      </c>
      <c r="N24" s="61">
        <f>M24*0.05+G24+H24+I24</f>
        <v>46767.31661589322</v>
      </c>
      <c r="O24" s="61">
        <f t="shared" si="2"/>
        <v>1238.8040041067725</v>
      </c>
      <c r="P24" s="63">
        <f t="shared" si="3"/>
        <v>1238.8040041067725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ht="12.75">
      <c r="A25" s="57"/>
      <c r="B25" s="59" t="s">
        <v>1220</v>
      </c>
      <c r="C25" s="60">
        <v>1441028.47327</v>
      </c>
      <c r="D25" s="60">
        <v>1538557.2863399999</v>
      </c>
      <c r="E25" s="60">
        <v>89925.01306999999</v>
      </c>
      <c r="F25" s="61">
        <v>89925.01306999999</v>
      </c>
      <c r="G25" s="60">
        <v>66925.01307</v>
      </c>
      <c r="H25" s="60">
        <v>0</v>
      </c>
      <c r="I25" s="60">
        <f>'[2]МР НДФЛ'!EA19</f>
        <v>28000</v>
      </c>
      <c r="J25" s="61">
        <v>22999.999999999985</v>
      </c>
      <c r="K25" s="61">
        <v>985187.47327</v>
      </c>
      <c r="L25" s="61">
        <f>'[2]Расчет по доп.норм. 2013'!I24</f>
        <v>70846.62434662998</v>
      </c>
      <c r="M25" s="61">
        <f t="shared" si="0"/>
        <v>384994.37565337005</v>
      </c>
      <c r="N25" s="61">
        <f aca="true" t="shared" si="4" ref="N25:N50">M25*0.1+G25+H25+I25</f>
        <v>133424.450635337</v>
      </c>
      <c r="O25" s="61">
        <f t="shared" si="2"/>
        <v>-43499.43756533702</v>
      </c>
      <c r="P25" s="63">
        <f t="shared" si="3"/>
        <v>0</v>
      </c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ht="12.75">
      <c r="A26" s="57"/>
      <c r="B26" s="59" t="s">
        <v>142</v>
      </c>
      <c r="C26" s="60">
        <v>1000797.30765</v>
      </c>
      <c r="D26" s="60">
        <v>1107775.2011900002</v>
      </c>
      <c r="E26" s="60">
        <v>104248.49354000001</v>
      </c>
      <c r="F26" s="61">
        <v>104248.49354000001</v>
      </c>
      <c r="G26" s="60">
        <v>74501.16354000001</v>
      </c>
      <c r="H26" s="60">
        <v>0</v>
      </c>
      <c r="I26" s="60">
        <f>'[2]МР НДФЛ'!EA20</f>
        <v>28114.83</v>
      </c>
      <c r="J26" s="61">
        <v>29747.33</v>
      </c>
      <c r="K26" s="61">
        <v>645067.1276499999</v>
      </c>
      <c r="L26" s="61">
        <f>'[2]Расчет по доп.норм. 2013'!I25</f>
        <v>58195.72910670649</v>
      </c>
      <c r="M26" s="61">
        <f t="shared" si="0"/>
        <v>297534.45089329354</v>
      </c>
      <c r="N26" s="61">
        <f t="shared" si="4"/>
        <v>132369.43862932938</v>
      </c>
      <c r="O26" s="61">
        <f t="shared" si="2"/>
        <v>-28120.94508932937</v>
      </c>
      <c r="P26" s="63">
        <f t="shared" si="3"/>
        <v>0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ht="12.75">
      <c r="A27" s="57"/>
      <c r="B27" s="59" t="s">
        <v>1221</v>
      </c>
      <c r="C27" s="60">
        <v>1416663.42581</v>
      </c>
      <c r="D27" s="60">
        <v>1412053.48671</v>
      </c>
      <c r="E27" s="60">
        <v>-4609.9391</v>
      </c>
      <c r="F27" s="61">
        <v>0</v>
      </c>
      <c r="G27" s="60">
        <v>22890.060899999997</v>
      </c>
      <c r="H27" s="60">
        <v>0</v>
      </c>
      <c r="I27" s="60"/>
      <c r="J27" s="61">
        <v>-22890.060899999997</v>
      </c>
      <c r="K27" s="61">
        <v>1015020.9258099999</v>
      </c>
      <c r="L27" s="61">
        <f>'[2]Расчет по доп.норм. 2013'!I26</f>
        <v>90732.28873306395</v>
      </c>
      <c r="M27" s="61">
        <f t="shared" si="0"/>
        <v>310910.21126693604</v>
      </c>
      <c r="N27" s="61">
        <f t="shared" si="4"/>
        <v>53981.082026693606</v>
      </c>
      <c r="O27" s="61">
        <f t="shared" si="2"/>
        <v>-53981.082026693606</v>
      </c>
      <c r="P27" s="63">
        <f t="shared" si="3"/>
        <v>0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ht="12.75">
      <c r="A28" s="57"/>
      <c r="B28" s="59" t="s">
        <v>1222</v>
      </c>
      <c r="C28" s="60">
        <v>532196.23124</v>
      </c>
      <c r="D28" s="60">
        <v>567420.00233</v>
      </c>
      <c r="E28" s="60">
        <v>34311.17109</v>
      </c>
      <c r="F28" s="61">
        <v>34311.17109</v>
      </c>
      <c r="G28" s="60">
        <v>19311.17109</v>
      </c>
      <c r="H28" s="60">
        <v>0</v>
      </c>
      <c r="I28" s="60">
        <f>'[2]МР НДФЛ'!EA22</f>
        <v>15000</v>
      </c>
      <c r="J28" s="61">
        <v>15000.000000000004</v>
      </c>
      <c r="K28" s="61">
        <v>412322.83124</v>
      </c>
      <c r="L28" s="61">
        <f>'[2]Расчет по доп.норм. 2013'!I27</f>
        <v>27335.5</v>
      </c>
      <c r="M28" s="61">
        <f t="shared" si="0"/>
        <v>92537.89999999997</v>
      </c>
      <c r="N28" s="61">
        <f t="shared" si="4"/>
        <v>43564.96109</v>
      </c>
      <c r="O28" s="61">
        <f t="shared" si="2"/>
        <v>-9253.789999999994</v>
      </c>
      <c r="P28" s="63">
        <f t="shared" si="3"/>
        <v>0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ht="12.75">
      <c r="A29" s="57"/>
      <c r="B29" s="59" t="s">
        <v>170</v>
      </c>
      <c r="C29" s="60">
        <v>1892857.41271</v>
      </c>
      <c r="D29" s="60">
        <v>2020355.05718</v>
      </c>
      <c r="E29" s="60">
        <v>122973.54447</v>
      </c>
      <c r="F29" s="61">
        <v>122973.54447</v>
      </c>
      <c r="G29" s="60">
        <v>122973.54447</v>
      </c>
      <c r="H29" s="60">
        <v>0</v>
      </c>
      <c r="I29" s="60">
        <f>'[2]МР НДФЛ'!EA23</f>
        <v>0</v>
      </c>
      <c r="J29" s="61">
        <v>0</v>
      </c>
      <c r="K29" s="61">
        <v>1320139.41271</v>
      </c>
      <c r="L29" s="61">
        <f>'[2]Расчет по доп.норм. 2013'!I28</f>
        <v>108324.25309517984</v>
      </c>
      <c r="M29" s="61">
        <f t="shared" si="0"/>
        <v>464393.74690482015</v>
      </c>
      <c r="N29" s="61">
        <f t="shared" si="4"/>
        <v>169412.919160482</v>
      </c>
      <c r="O29" s="61">
        <f t="shared" si="2"/>
        <v>-46439.374690482015</v>
      </c>
      <c r="P29" s="63">
        <f>IF(O29&lt;0,0,O29)</f>
        <v>0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ht="12.75">
      <c r="A30" s="57"/>
      <c r="B30" s="59" t="s">
        <v>182</v>
      </c>
      <c r="C30" s="60">
        <v>1324357.0145899998</v>
      </c>
      <c r="D30" s="60">
        <v>1389300.3828800002</v>
      </c>
      <c r="E30" s="60">
        <v>52356.56722</v>
      </c>
      <c r="F30" s="61">
        <v>52356.56722</v>
      </c>
      <c r="G30" s="60">
        <v>10252.99222</v>
      </c>
      <c r="H30" s="60">
        <v>0</v>
      </c>
      <c r="I30" s="60">
        <f>'[2]МР НДФЛ'!EA24</f>
        <v>28972.5</v>
      </c>
      <c r="J30" s="61">
        <v>42103.575</v>
      </c>
      <c r="K30" s="61">
        <v>923211.5233</v>
      </c>
      <c r="L30" s="61">
        <f>'[2]Расчет по доп.норм. 2013'!I29</f>
        <v>88242.03050847458</v>
      </c>
      <c r="M30" s="61">
        <f t="shared" si="0"/>
        <v>312903.46078152524</v>
      </c>
      <c r="N30" s="61">
        <f t="shared" si="4"/>
        <v>70515.83829815252</v>
      </c>
      <c r="O30" s="61">
        <f t="shared" si="2"/>
        <v>-18159.271078152524</v>
      </c>
      <c r="P30" s="63">
        <f t="shared" si="3"/>
        <v>0</v>
      </c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ht="12.75">
      <c r="A31" s="57"/>
      <c r="B31" s="59" t="s">
        <v>192</v>
      </c>
      <c r="C31" s="60">
        <v>1001029.87851</v>
      </c>
      <c r="D31" s="60">
        <v>1078032.4589200001</v>
      </c>
      <c r="E31" s="60">
        <v>77002.58041</v>
      </c>
      <c r="F31" s="61">
        <v>77002.58041</v>
      </c>
      <c r="G31" s="60">
        <v>50252.580409999995</v>
      </c>
      <c r="H31" s="60">
        <v>0</v>
      </c>
      <c r="I31" s="60">
        <f>'[2]МР НДФЛ'!EA25</f>
        <v>36500</v>
      </c>
      <c r="J31" s="61">
        <v>26750</v>
      </c>
      <c r="K31" s="61">
        <v>661355.87851</v>
      </c>
      <c r="L31" s="61">
        <f>'[2]Расчет по доп.норм. 2013'!I30</f>
        <v>52181.23082706767</v>
      </c>
      <c r="M31" s="61">
        <f t="shared" si="0"/>
        <v>287492.7691729323</v>
      </c>
      <c r="N31" s="61">
        <f t="shared" si="4"/>
        <v>115501.85732729323</v>
      </c>
      <c r="O31" s="61">
        <f t="shared" si="2"/>
        <v>-38499.27691729323</v>
      </c>
      <c r="P31" s="63">
        <f t="shared" si="3"/>
        <v>0</v>
      </c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ht="12.75">
      <c r="A32" s="57"/>
      <c r="B32" s="59" t="s">
        <v>205</v>
      </c>
      <c r="C32" s="60">
        <v>1308025.71128</v>
      </c>
      <c r="D32" s="60">
        <v>1391738.27128</v>
      </c>
      <c r="E32" s="60">
        <v>83712.56</v>
      </c>
      <c r="F32" s="61">
        <v>83712.56</v>
      </c>
      <c r="G32" s="60">
        <v>83712.56</v>
      </c>
      <c r="H32" s="60">
        <v>0</v>
      </c>
      <c r="I32" s="60">
        <f>'[2]МР НДФЛ'!EA26</f>
        <v>0</v>
      </c>
      <c r="J32" s="61">
        <v>0</v>
      </c>
      <c r="K32" s="61">
        <v>925070.7112799999</v>
      </c>
      <c r="L32" s="61">
        <f>'[2]Расчет по доп.норм. 2013'!I31</f>
        <v>74344.5625577812</v>
      </c>
      <c r="M32" s="61">
        <f t="shared" si="0"/>
        <v>308610.43744221877</v>
      </c>
      <c r="N32" s="61">
        <f t="shared" si="4"/>
        <v>114573.60374422188</v>
      </c>
      <c r="O32" s="61">
        <f t="shared" si="2"/>
        <v>-30861.043744221883</v>
      </c>
      <c r="P32" s="63">
        <f>IF(O32&lt;0,0,O32)</f>
        <v>0</v>
      </c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ht="12.75">
      <c r="A33" s="57"/>
      <c r="B33" s="59" t="s">
        <v>1223</v>
      </c>
      <c r="C33" s="60">
        <v>933733.90638</v>
      </c>
      <c r="D33" s="60">
        <v>956783.8843200001</v>
      </c>
      <c r="E33" s="60">
        <v>19266.077940000003</v>
      </c>
      <c r="F33" s="61">
        <v>19266.077940000003</v>
      </c>
      <c r="G33" s="60">
        <v>9266.07794</v>
      </c>
      <c r="H33" s="60">
        <v>0</v>
      </c>
      <c r="I33" s="60">
        <f>'[2]МР НДФЛ'!EA27</f>
        <v>10000</v>
      </c>
      <c r="J33" s="61">
        <v>10000.000000000004</v>
      </c>
      <c r="K33" s="61">
        <v>624319.90638</v>
      </c>
      <c r="L33" s="61">
        <f>'[2]Расчет по доп.норм. 2013'!I32</f>
        <v>58899.13502767992</v>
      </c>
      <c r="M33" s="61">
        <f t="shared" si="0"/>
        <v>250514.8649723201</v>
      </c>
      <c r="N33" s="61">
        <f t="shared" si="4"/>
        <v>44317.56443723201</v>
      </c>
      <c r="O33" s="61">
        <f t="shared" si="2"/>
        <v>-25051.486497232007</v>
      </c>
      <c r="P33" s="63">
        <f t="shared" si="3"/>
        <v>0</v>
      </c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2:16" ht="12.75">
      <c r="B34" s="59" t="s">
        <v>1224</v>
      </c>
      <c r="C34" s="60">
        <v>1200965.00159</v>
      </c>
      <c r="D34" s="60">
        <v>1241664.67469</v>
      </c>
      <c r="E34" s="60">
        <v>40699.6731</v>
      </c>
      <c r="F34" s="61">
        <v>40699.6731</v>
      </c>
      <c r="G34" s="60">
        <v>22999.6731</v>
      </c>
      <c r="H34" s="60">
        <v>0</v>
      </c>
      <c r="I34" s="60">
        <f>'[2]МР НДФЛ'!EA28</f>
        <v>0</v>
      </c>
      <c r="J34" s="61">
        <v>17700</v>
      </c>
      <c r="K34" s="61">
        <v>945785.00159</v>
      </c>
      <c r="L34" s="61">
        <f>'[2]Расчет по доп.норм. 2013'!I33</f>
        <v>54735.84385724091</v>
      </c>
      <c r="M34" s="61">
        <f t="shared" si="0"/>
        <v>200444.15614275908</v>
      </c>
      <c r="N34" s="61">
        <f t="shared" si="4"/>
        <v>43044.08871427591</v>
      </c>
      <c r="O34" s="61">
        <f t="shared" si="2"/>
        <v>-2344.4156142759093</v>
      </c>
      <c r="P34" s="62">
        <f t="shared" si="3"/>
        <v>0</v>
      </c>
    </row>
    <row r="35" spans="2:16" ht="12.75">
      <c r="B35" s="59" t="s">
        <v>1225</v>
      </c>
      <c r="C35" s="60">
        <v>1155048.50188</v>
      </c>
      <c r="D35" s="60">
        <v>1190680.70456</v>
      </c>
      <c r="E35" s="60">
        <v>29004.90268</v>
      </c>
      <c r="F35" s="61">
        <v>29004.90268</v>
      </c>
      <c r="G35" s="60">
        <v>27004.90268</v>
      </c>
      <c r="H35" s="60">
        <v>0</v>
      </c>
      <c r="I35" s="60">
        <f>'[2]МР НДФЛ'!EA29</f>
        <v>30000</v>
      </c>
      <c r="J35" s="61">
        <v>2000</v>
      </c>
      <c r="K35" s="61">
        <v>818421.50188</v>
      </c>
      <c r="L35" s="61">
        <f>'[2]Расчет по доп.норм. 2013'!I34</f>
        <v>84220.32938606576</v>
      </c>
      <c r="M35" s="61">
        <f t="shared" si="0"/>
        <v>252406.67061393434</v>
      </c>
      <c r="N35" s="61">
        <f t="shared" si="4"/>
        <v>82245.56974139344</v>
      </c>
      <c r="O35" s="61">
        <f t="shared" si="2"/>
        <v>-53240.66706139344</v>
      </c>
      <c r="P35" s="62">
        <f t="shared" si="3"/>
        <v>0</v>
      </c>
    </row>
    <row r="36" spans="2:16" ht="12.75">
      <c r="B36" s="59" t="s">
        <v>1226</v>
      </c>
      <c r="C36" s="60">
        <v>671647.5680399999</v>
      </c>
      <c r="D36" s="60">
        <v>700458.67028</v>
      </c>
      <c r="E36" s="60">
        <v>25399.70224</v>
      </c>
      <c r="F36" s="61">
        <v>25399.70224</v>
      </c>
      <c r="G36" s="60">
        <v>14399.70224</v>
      </c>
      <c r="H36" s="60">
        <v>0</v>
      </c>
      <c r="I36" s="60">
        <f>'[2]МР НДФЛ'!EA30</f>
        <v>11000</v>
      </c>
      <c r="J36" s="61">
        <v>10999.999999999998</v>
      </c>
      <c r="K36" s="61">
        <v>475947.56804000004</v>
      </c>
      <c r="L36" s="61">
        <f>'[2]Расчет по доп.норм. 2013'!I35</f>
        <v>36445.31428571428</v>
      </c>
      <c r="M36" s="61">
        <f t="shared" si="0"/>
        <v>159254.6857142856</v>
      </c>
      <c r="N36" s="61">
        <f t="shared" si="4"/>
        <v>41325.17081142856</v>
      </c>
      <c r="O36" s="61">
        <f t="shared" si="2"/>
        <v>-15925.468571428559</v>
      </c>
      <c r="P36" s="62">
        <f t="shared" si="3"/>
        <v>0</v>
      </c>
    </row>
    <row r="37" spans="2:16" ht="12.75">
      <c r="B37" s="64" t="s">
        <v>1227</v>
      </c>
      <c r="C37" s="60">
        <v>1096329.75975</v>
      </c>
      <c r="D37" s="60">
        <v>1134077.1059400002</v>
      </c>
      <c r="E37" s="60">
        <v>37747.34619</v>
      </c>
      <c r="F37" s="61">
        <v>37747.34619</v>
      </c>
      <c r="G37" s="60">
        <v>11047.34619</v>
      </c>
      <c r="H37" s="60">
        <v>0</v>
      </c>
      <c r="I37" s="60">
        <f>'[2]МР НДФЛ'!EA31</f>
        <v>26700</v>
      </c>
      <c r="J37" s="61">
        <v>26699.999999999996</v>
      </c>
      <c r="K37" s="61">
        <v>894340.35975</v>
      </c>
      <c r="L37" s="61">
        <f>'[2]Расчет по доп.норм. 2013'!I36</f>
        <v>72275</v>
      </c>
      <c r="M37" s="61">
        <f t="shared" si="0"/>
        <v>129714.40000000002</v>
      </c>
      <c r="N37" s="61">
        <f>M37*0.05+G37+H37+I37</f>
        <v>44233.06619</v>
      </c>
      <c r="O37" s="61">
        <f t="shared" si="2"/>
        <v>-6485.720000000001</v>
      </c>
      <c r="P37" s="62">
        <f t="shared" si="3"/>
        <v>0</v>
      </c>
    </row>
    <row r="38" spans="2:16" ht="12.75">
      <c r="B38" s="59" t="s">
        <v>1228</v>
      </c>
      <c r="C38" s="60">
        <v>1041941.80092</v>
      </c>
      <c r="D38" s="60">
        <v>1085280.4153900002</v>
      </c>
      <c r="E38" s="60">
        <v>43338.61447</v>
      </c>
      <c r="F38" s="61">
        <v>43338.61447</v>
      </c>
      <c r="G38" s="60">
        <v>25538.61447</v>
      </c>
      <c r="H38" s="60">
        <v>0</v>
      </c>
      <c r="I38" s="60">
        <f>'[2]МР НДФЛ'!EA32</f>
        <v>14000</v>
      </c>
      <c r="J38" s="61">
        <v>17800</v>
      </c>
      <c r="K38" s="61">
        <v>732871.60092</v>
      </c>
      <c r="L38" s="61">
        <f>'[2]Расчет по доп.норм. 2013'!I37</f>
        <v>46922.58125516103</v>
      </c>
      <c r="M38" s="61">
        <f t="shared" si="0"/>
        <v>262147.6187448389</v>
      </c>
      <c r="N38" s="61">
        <f t="shared" si="4"/>
        <v>65753.3763444839</v>
      </c>
      <c r="O38" s="61">
        <f t="shared" si="2"/>
        <v>-22414.7618744839</v>
      </c>
      <c r="P38" s="62">
        <f t="shared" si="3"/>
        <v>0</v>
      </c>
    </row>
    <row r="39" spans="2:16" ht="12.75">
      <c r="B39" s="59" t="s">
        <v>1229</v>
      </c>
      <c r="C39" s="60">
        <v>668701</v>
      </c>
      <c r="D39" s="60">
        <v>758819.2</v>
      </c>
      <c r="E39" s="60">
        <v>82119</v>
      </c>
      <c r="F39" s="61">
        <v>82119</v>
      </c>
      <c r="G39" s="60">
        <v>98419</v>
      </c>
      <c r="H39" s="60">
        <v>0</v>
      </c>
      <c r="I39" s="60"/>
      <c r="J39" s="61">
        <v>-16300</v>
      </c>
      <c r="K39" s="61">
        <v>429025</v>
      </c>
      <c r="L39" s="61">
        <f>'[2]Расчет по доп.норм. 2013'!I38</f>
        <v>37042.853184540014</v>
      </c>
      <c r="M39" s="61">
        <f t="shared" si="0"/>
        <v>202633.14681546</v>
      </c>
      <c r="N39" s="61">
        <f t="shared" si="4"/>
        <v>118682.314681546</v>
      </c>
      <c r="O39" s="61">
        <f t="shared" si="2"/>
        <v>-36563.314681546006</v>
      </c>
      <c r="P39" s="62">
        <f t="shared" si="3"/>
        <v>0</v>
      </c>
    </row>
    <row r="40" spans="2:16" ht="12.75">
      <c r="B40" s="59" t="s">
        <v>1230</v>
      </c>
      <c r="C40" s="60">
        <v>1313671.7</v>
      </c>
      <c r="D40" s="60">
        <v>1417688.9050999999</v>
      </c>
      <c r="E40" s="60">
        <v>81928.1</v>
      </c>
      <c r="F40" s="61">
        <v>81928.1</v>
      </c>
      <c r="G40" s="60">
        <v>12828.1</v>
      </c>
      <c r="H40" s="60">
        <v>0</v>
      </c>
      <c r="I40" s="60">
        <f>'[2]МР НДФЛ'!EA34</f>
        <v>41900</v>
      </c>
      <c r="J40" s="61">
        <v>69100</v>
      </c>
      <c r="K40" s="61">
        <v>861805.6</v>
      </c>
      <c r="L40" s="61">
        <f>'[2]Расчет по доп.норм. 2013'!I39</f>
        <v>37702.998091603054</v>
      </c>
      <c r="M40" s="61">
        <f t="shared" si="0"/>
        <v>414163.10190839693</v>
      </c>
      <c r="N40" s="61">
        <f t="shared" si="4"/>
        <v>96144.4101908397</v>
      </c>
      <c r="O40" s="61">
        <f t="shared" si="2"/>
        <v>-14216.310190839693</v>
      </c>
      <c r="P40" s="62">
        <f t="shared" si="3"/>
        <v>0</v>
      </c>
    </row>
    <row r="41" spans="2:16" ht="12.75">
      <c r="B41" s="59" t="s">
        <v>1231</v>
      </c>
      <c r="C41" s="60">
        <v>1702037.82035</v>
      </c>
      <c r="D41" s="60">
        <v>1763636.81126</v>
      </c>
      <c r="E41" s="60">
        <v>48734.88391</v>
      </c>
      <c r="F41" s="61">
        <v>48734.88391</v>
      </c>
      <c r="G41" s="60">
        <v>10708.98391</v>
      </c>
      <c r="H41" s="60">
        <v>0</v>
      </c>
      <c r="I41" s="60">
        <f>'[2]МР НДФЛ'!EA35</f>
        <v>0</v>
      </c>
      <c r="J41" s="61">
        <v>38025.899999999994</v>
      </c>
      <c r="K41" s="61">
        <v>955905.82035</v>
      </c>
      <c r="L41" s="61">
        <f>'[2]Расчет по доп.норм. 2013'!I40</f>
        <v>64063.663833075734</v>
      </c>
      <c r="M41" s="61">
        <f t="shared" si="0"/>
        <v>682068.3361669241</v>
      </c>
      <c r="N41" s="61">
        <f t="shared" si="4"/>
        <v>78915.81752669241</v>
      </c>
      <c r="O41" s="61">
        <f t="shared" si="2"/>
        <v>-30180.93361669241</v>
      </c>
      <c r="P41" s="62">
        <f>IF(O41&lt;0,0,O41)</f>
        <v>0</v>
      </c>
    </row>
    <row r="42" spans="2:16" ht="12.75">
      <c r="B42" s="59" t="s">
        <v>1232</v>
      </c>
      <c r="C42" s="60">
        <v>601890.9045299999</v>
      </c>
      <c r="D42" s="60">
        <v>657450.6074099999</v>
      </c>
      <c r="E42" s="60">
        <v>47503.702880000004</v>
      </c>
      <c r="F42" s="61">
        <v>47503.702880000004</v>
      </c>
      <c r="G42" s="60">
        <v>8413.70288</v>
      </c>
      <c r="H42" s="60">
        <v>0</v>
      </c>
      <c r="I42" s="60">
        <f>'[2]МР НДФЛ'!EA36</f>
        <v>40000</v>
      </c>
      <c r="J42" s="61">
        <v>39090</v>
      </c>
      <c r="K42" s="61">
        <v>366890.90453</v>
      </c>
      <c r="L42" s="61">
        <f>'[2]Расчет по доп.норм. 2013'!I41</f>
        <v>38398.5</v>
      </c>
      <c r="M42" s="61">
        <f t="shared" si="0"/>
        <v>196601.49999999994</v>
      </c>
      <c r="N42" s="61">
        <f t="shared" si="4"/>
        <v>68073.85287999999</v>
      </c>
      <c r="O42" s="61">
        <f t="shared" si="2"/>
        <v>-20570.149999999987</v>
      </c>
      <c r="P42" s="62">
        <f t="shared" si="3"/>
        <v>0</v>
      </c>
    </row>
    <row r="43" spans="2:16" ht="12.75">
      <c r="B43" s="59" t="s">
        <v>1233</v>
      </c>
      <c r="C43" s="60">
        <v>911462.35491</v>
      </c>
      <c r="D43" s="60">
        <v>1026641.45268</v>
      </c>
      <c r="E43" s="60">
        <v>115179.09777</v>
      </c>
      <c r="F43" s="61">
        <v>115179.09777</v>
      </c>
      <c r="G43" s="60">
        <v>20784.09777</v>
      </c>
      <c r="H43" s="60">
        <v>10</v>
      </c>
      <c r="I43" s="60">
        <f>'[2]МР НДФЛ'!EA37</f>
        <v>100000</v>
      </c>
      <c r="J43" s="61">
        <v>94385</v>
      </c>
      <c r="K43" s="61">
        <v>662175.35491</v>
      </c>
      <c r="L43" s="61">
        <f>'[2]Расчет по доп.норм. 2013'!I42</f>
        <v>37424.1</v>
      </c>
      <c r="M43" s="61">
        <f t="shared" si="0"/>
        <v>211862.9</v>
      </c>
      <c r="N43" s="61">
        <f t="shared" si="4"/>
        <v>141980.38777</v>
      </c>
      <c r="O43" s="61">
        <f t="shared" si="2"/>
        <v>-26801.290000000008</v>
      </c>
      <c r="P43" s="62">
        <f t="shared" si="3"/>
        <v>0</v>
      </c>
    </row>
    <row r="44" spans="2:16" ht="12.75">
      <c r="B44" s="59" t="s">
        <v>1234</v>
      </c>
      <c r="C44" s="60">
        <v>2152321.97652</v>
      </c>
      <c r="D44" s="60">
        <v>2143674.38436</v>
      </c>
      <c r="E44" s="60">
        <v>-8647.59216</v>
      </c>
      <c r="F44" s="61">
        <v>0</v>
      </c>
      <c r="G44" s="60">
        <v>20456.46184</v>
      </c>
      <c r="H44" s="60">
        <v>0</v>
      </c>
      <c r="I44" s="60"/>
      <c r="J44" s="61">
        <v>-20456.46184</v>
      </c>
      <c r="K44" s="61">
        <v>1454553.27652</v>
      </c>
      <c r="L44" s="61">
        <f>'[2]Расчет по доп.норм. 2013'!I43</f>
        <v>73612.45415549599</v>
      </c>
      <c r="M44" s="61">
        <f t="shared" si="0"/>
        <v>624156.245844504</v>
      </c>
      <c r="N44" s="61">
        <f t="shared" si="4"/>
        <v>82872.0864244504</v>
      </c>
      <c r="O44" s="61">
        <f t="shared" si="2"/>
        <v>-82872.0864244504</v>
      </c>
      <c r="P44" s="62">
        <f t="shared" si="3"/>
        <v>0</v>
      </c>
    </row>
    <row r="45" spans="2:16" ht="12.75">
      <c r="B45" s="59" t="s">
        <v>1235</v>
      </c>
      <c r="C45" s="60">
        <v>1369068.4803699998</v>
      </c>
      <c r="D45" s="60">
        <v>1422153.7534100001</v>
      </c>
      <c r="E45" s="60">
        <v>53085.27304</v>
      </c>
      <c r="F45" s="61">
        <v>53085.27304</v>
      </c>
      <c r="G45" s="60">
        <v>14938.873039999999</v>
      </c>
      <c r="H45" s="60">
        <v>0</v>
      </c>
      <c r="I45" s="60">
        <f>'[2]МР НДФЛ'!EA39</f>
        <v>11000</v>
      </c>
      <c r="J45" s="61">
        <v>38146.4</v>
      </c>
      <c r="K45" s="61">
        <v>808998.48037</v>
      </c>
      <c r="L45" s="61">
        <f>'[2]Расчет по доп.норм. 2013'!I44</f>
        <v>37067.92622950819</v>
      </c>
      <c r="M45" s="61">
        <f t="shared" si="0"/>
        <v>523002.0737704916</v>
      </c>
      <c r="N45" s="61">
        <f t="shared" si="4"/>
        <v>78239.08041704916</v>
      </c>
      <c r="O45" s="61">
        <f t="shared" si="2"/>
        <v>-25153.80737704916</v>
      </c>
      <c r="P45" s="62">
        <f t="shared" si="3"/>
        <v>0</v>
      </c>
    </row>
    <row r="46" spans="2:16" ht="12.75">
      <c r="B46" s="59" t="s">
        <v>1236</v>
      </c>
      <c r="C46" s="60">
        <v>1553776.6216199999</v>
      </c>
      <c r="D46" s="60">
        <v>1713925.76586</v>
      </c>
      <c r="E46" s="60">
        <v>160149.14424000002</v>
      </c>
      <c r="F46" s="61">
        <v>160149.14424000002</v>
      </c>
      <c r="G46" s="60">
        <v>197049.14424000002</v>
      </c>
      <c r="H46" s="60">
        <v>0</v>
      </c>
      <c r="I46" s="60"/>
      <c r="J46" s="61">
        <v>-36900</v>
      </c>
      <c r="K46" s="61">
        <v>961193.62162</v>
      </c>
      <c r="L46" s="61">
        <f>'[2]Расчет по доп.норм. 2013'!I45</f>
        <v>44059.10907323396</v>
      </c>
      <c r="M46" s="61">
        <f t="shared" si="0"/>
        <v>548523.890926766</v>
      </c>
      <c r="N46" s="61">
        <f t="shared" si="4"/>
        <v>251901.53333267663</v>
      </c>
      <c r="O46" s="61">
        <f t="shared" si="2"/>
        <v>-91752.3890926766</v>
      </c>
      <c r="P46" s="62">
        <f t="shared" si="3"/>
        <v>0</v>
      </c>
    </row>
    <row r="47" spans="2:16" ht="12.75">
      <c r="B47" s="59" t="s">
        <v>1237</v>
      </c>
      <c r="C47" s="60">
        <v>1901022.7849</v>
      </c>
      <c r="D47" s="60">
        <v>2106787.44803</v>
      </c>
      <c r="E47" s="60">
        <v>205764.66313</v>
      </c>
      <c r="F47" s="61">
        <v>205764.66313</v>
      </c>
      <c r="G47" s="60">
        <v>133526.46313</v>
      </c>
      <c r="H47" s="60">
        <v>0</v>
      </c>
      <c r="I47" s="60">
        <f>'[2]МР НДФЛ'!EA41</f>
        <v>0</v>
      </c>
      <c r="J47" s="61">
        <v>72238.20000000001</v>
      </c>
      <c r="K47" s="61">
        <v>838204.7849</v>
      </c>
      <c r="L47" s="61">
        <f>'[2]Расчет по доп.норм. 2013'!I46</f>
        <v>0</v>
      </c>
      <c r="M47" s="61">
        <f t="shared" si="0"/>
        <v>1062818</v>
      </c>
      <c r="N47" s="61">
        <f t="shared" si="4"/>
        <v>239808.26312999998</v>
      </c>
      <c r="O47" s="61">
        <f t="shared" si="2"/>
        <v>-34043.59999999998</v>
      </c>
      <c r="P47" s="62">
        <f t="shared" si="3"/>
        <v>0</v>
      </c>
    </row>
    <row r="48" spans="2:16" ht="12.75">
      <c r="B48" s="64" t="s">
        <v>1238</v>
      </c>
      <c r="C48" s="60">
        <v>605376.8</v>
      </c>
      <c r="D48" s="60">
        <v>714532.2</v>
      </c>
      <c r="E48" s="60">
        <v>109155.4</v>
      </c>
      <c r="F48" s="61">
        <v>109155.4</v>
      </c>
      <c r="G48" s="60">
        <v>9473.4</v>
      </c>
      <c r="H48" s="60">
        <v>0</v>
      </c>
      <c r="I48" s="60">
        <f>'[2]МР НДФЛ'!EA42</f>
        <v>97682</v>
      </c>
      <c r="J48" s="61">
        <v>99682</v>
      </c>
      <c r="K48" s="61">
        <v>452407.2</v>
      </c>
      <c r="L48" s="61">
        <f>'[2]Расчет по доп.норм. 2013'!I47</f>
        <v>45185.220050761425</v>
      </c>
      <c r="M48" s="61">
        <f t="shared" si="0"/>
        <v>107784.37994923862</v>
      </c>
      <c r="N48" s="61">
        <f>M48*0.05+G48+H48+I48</f>
        <v>112544.61899746193</v>
      </c>
      <c r="O48" s="61">
        <f t="shared" si="2"/>
        <v>-3389.2189974619396</v>
      </c>
      <c r="P48" s="62">
        <f t="shared" si="3"/>
        <v>0</v>
      </c>
    </row>
    <row r="49" spans="2:16" ht="12.75">
      <c r="B49" s="59" t="s">
        <v>1239</v>
      </c>
      <c r="C49" s="60">
        <v>1382870.90302</v>
      </c>
      <c r="D49" s="60">
        <v>1479704.99504</v>
      </c>
      <c r="E49" s="60">
        <v>95634.09202</v>
      </c>
      <c r="F49" s="61">
        <v>95634.09202</v>
      </c>
      <c r="G49" s="60">
        <v>56634.092020000004</v>
      </c>
      <c r="H49" s="60">
        <v>3000</v>
      </c>
      <c r="I49" s="60">
        <f>'[2]МР НДФЛ'!EA43</f>
        <v>44000</v>
      </c>
      <c r="J49" s="61">
        <v>35999.99999999999</v>
      </c>
      <c r="K49" s="61">
        <v>908793.90302</v>
      </c>
      <c r="L49" s="61">
        <f>'[2]Расчет по доп.норм. 2013'!I48</f>
        <v>54635.03956963538</v>
      </c>
      <c r="M49" s="61">
        <f t="shared" si="0"/>
        <v>419441.9604303647</v>
      </c>
      <c r="N49" s="61">
        <f t="shared" si="4"/>
        <v>145578.28806303648</v>
      </c>
      <c r="O49" s="61">
        <f t="shared" si="2"/>
        <v>-49944.196043036485</v>
      </c>
      <c r="P49" s="62">
        <f t="shared" si="3"/>
        <v>0</v>
      </c>
    </row>
    <row r="50" spans="2:16" ht="12.75">
      <c r="B50" s="59" t="s">
        <v>1240</v>
      </c>
      <c r="C50" s="60">
        <v>529799.93993</v>
      </c>
      <c r="D50" s="60">
        <v>589809.6046900001</v>
      </c>
      <c r="E50" s="60">
        <v>57165.362759999996</v>
      </c>
      <c r="F50" s="61">
        <v>57165.362759999996</v>
      </c>
      <c r="G50" s="60">
        <v>17165.36276</v>
      </c>
      <c r="H50" s="60">
        <v>0</v>
      </c>
      <c r="I50" s="60">
        <f>'[2]МР НДФЛ'!EA44</f>
        <v>40000</v>
      </c>
      <c r="J50" s="61">
        <v>40000</v>
      </c>
      <c r="K50" s="61">
        <v>370816.93993</v>
      </c>
      <c r="L50" s="61">
        <f>'[2]Расчет по доп.норм. 2013'!I49</f>
        <v>32532.929526671676</v>
      </c>
      <c r="M50" s="61">
        <f t="shared" si="0"/>
        <v>126450.07047332832</v>
      </c>
      <c r="N50" s="61">
        <f t="shared" si="4"/>
        <v>69810.36980733284</v>
      </c>
      <c r="O50" s="61">
        <f t="shared" si="2"/>
        <v>-12645.007047332845</v>
      </c>
      <c r="P50" s="62">
        <f t="shared" si="3"/>
        <v>0</v>
      </c>
    </row>
    <row r="51" spans="1:256" ht="12.75">
      <c r="A51" s="65"/>
      <c r="B51" s="66" t="s">
        <v>1241</v>
      </c>
      <c r="C51" s="67">
        <f aca="true" t="shared" si="5" ref="C51:O51">SUM(C7:C50)</f>
        <v>95681082.75311</v>
      </c>
      <c r="D51" s="67">
        <f t="shared" si="5"/>
        <v>108206242.69151</v>
      </c>
      <c r="E51" s="67">
        <f t="shared" si="5"/>
        <v>12309170.31566</v>
      </c>
      <c r="F51" s="67">
        <f t="shared" si="5"/>
        <v>12418780.74213</v>
      </c>
      <c r="G51" s="67">
        <f t="shared" si="5"/>
        <v>6952042.464660001</v>
      </c>
      <c r="H51" s="67">
        <f t="shared" si="5"/>
        <v>27470.5</v>
      </c>
      <c r="I51" s="67">
        <f t="shared" si="5"/>
        <v>4478868.43</v>
      </c>
      <c r="J51" s="67">
        <f t="shared" si="5"/>
        <v>5439267.77747</v>
      </c>
      <c r="K51" s="67">
        <f t="shared" si="5"/>
        <v>52504787.78182001</v>
      </c>
      <c r="L51" s="67">
        <f t="shared" si="5"/>
        <v>2482426.9534972054</v>
      </c>
      <c r="M51" s="67">
        <f t="shared" si="5"/>
        <v>40693868.01779279</v>
      </c>
      <c r="N51" s="67">
        <f t="shared" si="5"/>
        <v>15509732.06144593</v>
      </c>
      <c r="O51" s="67">
        <f t="shared" si="5"/>
        <v>-3090951.3193159257</v>
      </c>
      <c r="P51" s="67">
        <f>SUM(P7:P50)</f>
        <v>1238.8040041067725</v>
      </c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8">
        <f>SUM(P7:P50)</f>
        <v>1238.8040041067725</v>
      </c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  <c r="IR51" s="65"/>
      <c r="IS51" s="65"/>
      <c r="IT51" s="65"/>
      <c r="IU51" s="65"/>
      <c r="IV51" s="65"/>
    </row>
    <row r="52" spans="1:256" ht="12.75">
      <c r="A52" s="65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  <c r="O52" s="72"/>
      <c r="P52" s="73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</row>
    <row r="53" spans="5:7" ht="12.75">
      <c r="E53" s="75"/>
      <c r="F53" s="75"/>
      <c r="G53" s="75"/>
    </row>
    <row r="54" spans="2:14" ht="15.75">
      <c r="B54" s="109" t="s">
        <v>1199</v>
      </c>
      <c r="C54" s="109"/>
      <c r="D54" s="109"/>
      <c r="E54" s="109"/>
      <c r="F54" s="109"/>
      <c r="G54" s="76"/>
      <c r="H54" s="77"/>
      <c r="I54" s="77"/>
      <c r="J54" s="77"/>
      <c r="K54" s="77"/>
      <c r="L54" s="78"/>
      <c r="M54" s="110" t="s">
        <v>1200</v>
      </c>
      <c r="N54" s="110"/>
    </row>
    <row r="55" spans="5:7" ht="12.75">
      <c r="E55" s="75"/>
      <c r="F55" s="75"/>
      <c r="G55" s="75"/>
    </row>
    <row r="56" spans="5:7" ht="12.75">
      <c r="E56" s="75"/>
      <c r="F56" s="75"/>
      <c r="G56" s="75"/>
    </row>
    <row r="57" spans="5:7" ht="12.75">
      <c r="E57" s="75"/>
      <c r="F57" s="75"/>
      <c r="G57" s="75"/>
    </row>
    <row r="58" spans="5:7" ht="12.75">
      <c r="E58" s="75"/>
      <c r="F58" s="75"/>
      <c r="G58" s="75"/>
    </row>
    <row r="59" spans="5:7" ht="12.75">
      <c r="E59" s="75"/>
      <c r="F59" s="75"/>
      <c r="G59" s="75"/>
    </row>
    <row r="60" spans="5:7" ht="12.75">
      <c r="E60" s="75"/>
      <c r="F60" s="75"/>
      <c r="G60" s="75"/>
    </row>
    <row r="61" spans="5:7" ht="12.75">
      <c r="E61" s="75"/>
      <c r="F61" s="75"/>
      <c r="G61" s="75"/>
    </row>
    <row r="62" spans="5:7" ht="12.75">
      <c r="E62" s="75"/>
      <c r="F62" s="75"/>
      <c r="G62" s="75"/>
    </row>
    <row r="63" spans="5:7" ht="12.75">
      <c r="E63" s="75"/>
      <c r="F63" s="75"/>
      <c r="G63" s="75"/>
    </row>
    <row r="64" spans="5:7" ht="12.75">
      <c r="E64" s="75"/>
      <c r="F64" s="75"/>
      <c r="G64" s="75"/>
    </row>
    <row r="65" spans="5:7" ht="12.75">
      <c r="E65" s="75"/>
      <c r="F65" s="75"/>
      <c r="G65" s="75"/>
    </row>
    <row r="66" spans="5:7" ht="12.75">
      <c r="E66" s="75"/>
      <c r="F66" s="75"/>
      <c r="G66" s="75"/>
    </row>
    <row r="67" spans="5:7" ht="12.75">
      <c r="E67" s="75"/>
      <c r="F67" s="75"/>
      <c r="G67" s="75"/>
    </row>
    <row r="68" spans="5:7" ht="12.75">
      <c r="E68" s="75"/>
      <c r="F68" s="75"/>
      <c r="G68" s="75"/>
    </row>
    <row r="69" spans="5:7" ht="12.75">
      <c r="E69" s="75"/>
      <c r="F69" s="75"/>
      <c r="G69" s="75"/>
    </row>
    <row r="70" spans="5:7" ht="12.75">
      <c r="E70" s="75"/>
      <c r="F70" s="75"/>
      <c r="G70" s="75"/>
    </row>
    <row r="71" spans="5:7" ht="12.75">
      <c r="E71" s="75"/>
      <c r="F71" s="75"/>
      <c r="G71" s="75"/>
    </row>
    <row r="72" spans="5:7" ht="12.75">
      <c r="E72" s="75"/>
      <c r="F72" s="75"/>
      <c r="G72" s="75"/>
    </row>
    <row r="73" spans="5:7" ht="12.75">
      <c r="E73" s="75"/>
      <c r="F73" s="75"/>
      <c r="G73" s="75"/>
    </row>
    <row r="74" spans="5:7" ht="12.75">
      <c r="E74" s="75"/>
      <c r="F74" s="75"/>
      <c r="G74" s="75"/>
    </row>
    <row r="75" spans="5:7" ht="12.75">
      <c r="E75" s="75"/>
      <c r="F75" s="75"/>
      <c r="G75" s="75"/>
    </row>
    <row r="76" spans="5:7" ht="12.75">
      <c r="E76" s="75"/>
      <c r="F76" s="75"/>
      <c r="G76" s="75"/>
    </row>
    <row r="77" spans="5:7" ht="12.75">
      <c r="E77" s="75"/>
      <c r="F77" s="75"/>
      <c r="G77" s="75"/>
    </row>
    <row r="78" spans="5:7" ht="12.75">
      <c r="E78" s="75"/>
      <c r="F78" s="75"/>
      <c r="G78" s="75"/>
    </row>
    <row r="79" spans="5:7" ht="12.75">
      <c r="E79" s="75"/>
      <c r="F79" s="75"/>
      <c r="G79" s="75"/>
    </row>
    <row r="80" spans="5:7" ht="12.75">
      <c r="E80" s="75"/>
      <c r="F80" s="75"/>
      <c r="G80" s="75"/>
    </row>
    <row r="81" spans="5:7" ht="12.75">
      <c r="E81" s="75"/>
      <c r="F81" s="75"/>
      <c r="G81" s="75"/>
    </row>
  </sheetData>
  <sheetProtection/>
  <mergeCells count="16">
    <mergeCell ref="B1:P1"/>
    <mergeCell ref="O2:P2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N3:N4"/>
    <mergeCell ref="O3:O4"/>
    <mergeCell ref="P3:P4"/>
    <mergeCell ref="B54:F54"/>
    <mergeCell ref="M54:N5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0"/>
  <sheetViews>
    <sheetView zoomScalePageLayoutView="0" workbookViewId="0" topLeftCell="A1">
      <pane xSplit="5" ySplit="6" topLeftCell="O40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7" sqref="F7"/>
    </sheetView>
  </sheetViews>
  <sheetFormatPr defaultColWidth="25.421875" defaultRowHeight="15"/>
  <cols>
    <col min="1" max="1" width="3.8515625" style="21" customWidth="1"/>
    <col min="2" max="2" width="25.421875" style="21" hidden="1" customWidth="1"/>
    <col min="3" max="3" width="34.8515625" style="21" hidden="1" customWidth="1"/>
    <col min="4" max="4" width="19.7109375" style="21" customWidth="1"/>
    <col min="5" max="5" width="23.421875" style="21" customWidth="1"/>
    <col min="6" max="6" width="26.00390625" style="21" customWidth="1"/>
    <col min="7" max="7" width="21.7109375" style="21" hidden="1" customWidth="1"/>
    <col min="8" max="8" width="21.140625" style="21" hidden="1" customWidth="1"/>
    <col min="9" max="9" width="20.140625" style="21" customWidth="1"/>
    <col min="10" max="10" width="20.7109375" style="21" customWidth="1"/>
    <col min="11" max="11" width="18.8515625" style="21" customWidth="1"/>
    <col min="12" max="12" width="21.421875" style="21" customWidth="1"/>
    <col min="13" max="13" width="19.421875" style="21" customWidth="1"/>
    <col min="14" max="14" width="23.140625" style="21" customWidth="1"/>
    <col min="15" max="15" width="20.421875" style="21" customWidth="1"/>
    <col min="16" max="16" width="21.421875" style="21" customWidth="1"/>
    <col min="17" max="18" width="26.00390625" style="21" customWidth="1"/>
    <col min="19" max="254" width="9.140625" style="21" customWidth="1"/>
    <col min="255" max="255" width="3.8515625" style="21" customWidth="1"/>
    <col min="256" max="16384" width="25.421875" style="21" customWidth="1"/>
  </cols>
  <sheetData>
    <row r="1" spans="1:17" ht="24.75" customHeight="1">
      <c r="A1" s="20"/>
      <c r="B1" s="20"/>
      <c r="C1" s="125" t="s">
        <v>445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5.75">
      <c r="A2" s="20"/>
      <c r="B2" s="20"/>
      <c r="C2" s="22"/>
      <c r="D2" s="22"/>
      <c r="E2" s="22"/>
      <c r="F2" s="22"/>
      <c r="G2" s="22"/>
      <c r="H2" s="22"/>
      <c r="I2" s="22"/>
      <c r="P2" s="112" t="s">
        <v>446</v>
      </c>
      <c r="Q2" s="112"/>
    </row>
    <row r="3" spans="1:17" ht="15.75" customHeight="1">
      <c r="A3" s="126"/>
      <c r="B3" s="127" t="s">
        <v>447</v>
      </c>
      <c r="C3" s="127" t="s">
        <v>447</v>
      </c>
      <c r="D3" s="23"/>
      <c r="E3" s="23"/>
      <c r="F3" s="118" t="s">
        <v>448</v>
      </c>
      <c r="G3" s="118" t="s">
        <v>449</v>
      </c>
      <c r="H3" s="118" t="s">
        <v>450</v>
      </c>
      <c r="I3" s="118" t="s">
        <v>451</v>
      </c>
      <c r="J3" s="129" t="s">
        <v>452</v>
      </c>
      <c r="K3" s="130"/>
      <c r="L3" s="131"/>
      <c r="M3" s="118" t="s">
        <v>453</v>
      </c>
      <c r="N3" s="118" t="s">
        <v>454</v>
      </c>
      <c r="O3" s="120" t="s">
        <v>455</v>
      </c>
      <c r="P3" s="120" t="s">
        <v>456</v>
      </c>
      <c r="Q3" s="122" t="s">
        <v>457</v>
      </c>
    </row>
    <row r="4" spans="1:17" ht="45" customHeight="1">
      <c r="A4" s="126"/>
      <c r="B4" s="128"/>
      <c r="C4" s="128"/>
      <c r="D4" s="24"/>
      <c r="E4" s="24"/>
      <c r="F4" s="119"/>
      <c r="G4" s="119"/>
      <c r="H4" s="119"/>
      <c r="I4" s="119"/>
      <c r="J4" s="25" t="s">
        <v>458</v>
      </c>
      <c r="K4" s="25" t="s">
        <v>459</v>
      </c>
      <c r="L4" s="25" t="s">
        <v>460</v>
      </c>
      <c r="M4" s="119"/>
      <c r="N4" s="119"/>
      <c r="O4" s="121"/>
      <c r="P4" s="121"/>
      <c r="Q4" s="123"/>
    </row>
    <row r="5" spans="1:17" ht="15.75">
      <c r="A5" s="26"/>
      <c r="B5" s="26"/>
      <c r="C5" s="27"/>
      <c r="D5" s="27"/>
      <c r="E5" s="27"/>
      <c r="F5" s="25" t="s">
        <v>461</v>
      </c>
      <c r="G5" s="25"/>
      <c r="H5" s="25" t="s">
        <v>462</v>
      </c>
      <c r="I5" s="25" t="s">
        <v>462</v>
      </c>
      <c r="J5" s="25" t="s">
        <v>463</v>
      </c>
      <c r="K5" s="25"/>
      <c r="L5" s="25"/>
      <c r="M5" s="28"/>
      <c r="N5" s="25" t="s">
        <v>464</v>
      </c>
      <c r="O5" s="25" t="s">
        <v>465</v>
      </c>
      <c r="P5" s="25" t="s">
        <v>466</v>
      </c>
      <c r="Q5" s="29"/>
    </row>
    <row r="6" spans="1:17" ht="15.75">
      <c r="A6" s="30" t="s">
        <v>467</v>
      </c>
      <c r="B6" s="30" t="s">
        <v>468</v>
      </c>
      <c r="C6" s="30" t="s">
        <v>429</v>
      </c>
      <c r="D6" s="31" t="s">
        <v>15</v>
      </c>
      <c r="E6" s="31" t="s">
        <v>469</v>
      </c>
      <c r="F6" s="32">
        <f>SUM(F7:F14)</f>
        <v>268996969.71</v>
      </c>
      <c r="G6" s="32">
        <f>SUM(G7:G14)</f>
        <v>281909199.64</v>
      </c>
      <c r="H6" s="32">
        <f>SUM(H7:H14)</f>
        <v>12912229.929999998</v>
      </c>
      <c r="I6" s="32">
        <f aca="true" t="shared" si="0" ref="I6:Q6">SUM(I7:I14)</f>
        <v>22249457.980000004</v>
      </c>
      <c r="J6" s="32">
        <f t="shared" si="0"/>
        <v>24162229.930000007</v>
      </c>
      <c r="K6" s="32"/>
      <c r="L6" s="32">
        <f t="shared" si="0"/>
        <v>0</v>
      </c>
      <c r="M6" s="32">
        <f t="shared" si="0"/>
        <v>93627290.71000001</v>
      </c>
      <c r="N6" s="32">
        <f t="shared" si="0"/>
        <v>175369679</v>
      </c>
      <c r="O6" s="32">
        <f t="shared" si="0"/>
        <v>42527793.879999995</v>
      </c>
      <c r="P6" s="32">
        <f t="shared" si="0"/>
        <v>-20278335.9</v>
      </c>
      <c r="Q6" s="32">
        <f t="shared" si="0"/>
        <v>0</v>
      </c>
    </row>
    <row r="7" spans="1:17" ht="15.75">
      <c r="A7" s="30" t="s">
        <v>470</v>
      </c>
      <c r="B7" s="30" t="s">
        <v>468</v>
      </c>
      <c r="C7" s="30" t="s">
        <v>471</v>
      </c>
      <c r="D7" s="33" t="s">
        <v>15</v>
      </c>
      <c r="E7" s="33" t="s">
        <v>472</v>
      </c>
      <c r="F7" s="34">
        <v>120044374.65</v>
      </c>
      <c r="G7" s="34">
        <v>136576700</v>
      </c>
      <c r="H7" s="34">
        <v>16532325.35</v>
      </c>
      <c r="I7" s="34">
        <v>16532325.35</v>
      </c>
      <c r="J7" s="34">
        <v>18132325.35</v>
      </c>
      <c r="K7" s="34"/>
      <c r="L7" s="34">
        <v>0</v>
      </c>
      <c r="M7" s="34">
        <v>28259774.65</v>
      </c>
      <c r="N7" s="34">
        <f aca="true" t="shared" si="1" ref="N7:N14">F7-M7</f>
        <v>91784600</v>
      </c>
      <c r="O7" s="19">
        <f>N7*0.1+J7+K7+L7</f>
        <v>27310785.35</v>
      </c>
      <c r="P7" s="19">
        <f>I7-O7</f>
        <v>-10778460.000000002</v>
      </c>
      <c r="Q7" s="35">
        <f aca="true" t="shared" si="2" ref="Q7:Q70">IF(P7&lt;0,0,P7)</f>
        <v>0</v>
      </c>
    </row>
    <row r="8" spans="1:17" ht="15.75">
      <c r="A8" s="30" t="s">
        <v>470</v>
      </c>
      <c r="B8" s="30" t="s">
        <v>468</v>
      </c>
      <c r="C8" s="30" t="s">
        <v>473</v>
      </c>
      <c r="D8" s="33" t="s">
        <v>15</v>
      </c>
      <c r="E8" s="33" t="s">
        <v>474</v>
      </c>
      <c r="F8" s="34">
        <v>45359575.57</v>
      </c>
      <c r="G8" s="34">
        <v>36232681.94</v>
      </c>
      <c r="H8" s="34">
        <v>-9126893.63</v>
      </c>
      <c r="I8" s="34">
        <v>0</v>
      </c>
      <c r="J8" s="34">
        <v>473106.37</v>
      </c>
      <c r="K8" s="34"/>
      <c r="L8" s="34">
        <v>0</v>
      </c>
      <c r="M8" s="34">
        <v>12811575.57</v>
      </c>
      <c r="N8" s="34">
        <f t="shared" si="1"/>
        <v>32548000</v>
      </c>
      <c r="O8" s="19">
        <f aca="true" t="shared" si="3" ref="O8:O22">N8*0.1+J8+K8+L8</f>
        <v>3727906.37</v>
      </c>
      <c r="P8" s="19">
        <f aca="true" t="shared" si="4" ref="P8:P13">I8-O8</f>
        <v>-3727906.37</v>
      </c>
      <c r="Q8" s="35">
        <f>IF(P8&lt;0,0,P8)</f>
        <v>0</v>
      </c>
    </row>
    <row r="9" spans="1:17" ht="15.75">
      <c r="A9" s="30" t="s">
        <v>475</v>
      </c>
      <c r="B9" s="30" t="s">
        <v>468</v>
      </c>
      <c r="C9" s="30" t="s">
        <v>476</v>
      </c>
      <c r="D9" s="33" t="s">
        <v>15</v>
      </c>
      <c r="E9" s="33" t="s">
        <v>477</v>
      </c>
      <c r="F9" s="34">
        <v>39903542.92</v>
      </c>
      <c r="G9" s="34">
        <v>41128602.83</v>
      </c>
      <c r="H9" s="34">
        <v>1225059.91</v>
      </c>
      <c r="I9" s="34">
        <v>1225059.91</v>
      </c>
      <c r="J9" s="34">
        <v>1225059.91</v>
      </c>
      <c r="K9" s="34">
        <v>0</v>
      </c>
      <c r="L9" s="34">
        <v>0</v>
      </c>
      <c r="M9" s="34">
        <v>13701542.92</v>
      </c>
      <c r="N9" s="34">
        <f t="shared" si="1"/>
        <v>26202000</v>
      </c>
      <c r="O9" s="19">
        <f t="shared" si="3"/>
        <v>3845259.91</v>
      </c>
      <c r="P9" s="19">
        <f t="shared" si="4"/>
        <v>-2620200</v>
      </c>
      <c r="Q9" s="35">
        <f t="shared" si="2"/>
        <v>0</v>
      </c>
    </row>
    <row r="10" spans="1:17" ht="15.75">
      <c r="A10" s="30" t="s">
        <v>475</v>
      </c>
      <c r="B10" s="30" t="s">
        <v>468</v>
      </c>
      <c r="C10" s="30" t="s">
        <v>478</v>
      </c>
      <c r="D10" s="33" t="s">
        <v>15</v>
      </c>
      <c r="E10" s="33" t="s">
        <v>479</v>
      </c>
      <c r="F10" s="34">
        <v>18980223.47</v>
      </c>
      <c r="G10" s="34">
        <v>20777800</v>
      </c>
      <c r="H10" s="34">
        <v>1797576.53</v>
      </c>
      <c r="I10" s="34">
        <v>1797576.53</v>
      </c>
      <c r="J10" s="34">
        <v>797576.53</v>
      </c>
      <c r="K10" s="34">
        <v>1000000</v>
      </c>
      <c r="L10" s="34">
        <v>0</v>
      </c>
      <c r="M10" s="34">
        <v>12780223.47</v>
      </c>
      <c r="N10" s="34">
        <f t="shared" si="1"/>
        <v>6199999.999999998</v>
      </c>
      <c r="O10" s="19">
        <f t="shared" si="3"/>
        <v>2417576.53</v>
      </c>
      <c r="P10" s="19">
        <f t="shared" si="4"/>
        <v>-619999.9999999998</v>
      </c>
      <c r="Q10" s="35">
        <f t="shared" si="2"/>
        <v>0</v>
      </c>
    </row>
    <row r="11" spans="1:17" ht="15.75">
      <c r="A11" s="30" t="s">
        <v>475</v>
      </c>
      <c r="B11" s="30" t="s">
        <v>468</v>
      </c>
      <c r="C11" s="30" t="s">
        <v>480</v>
      </c>
      <c r="D11" s="33" t="s">
        <v>15</v>
      </c>
      <c r="E11" s="33" t="s">
        <v>481</v>
      </c>
      <c r="F11" s="34">
        <v>16877205.86</v>
      </c>
      <c r="G11" s="34">
        <v>17607033.87</v>
      </c>
      <c r="H11" s="34">
        <v>729828.01</v>
      </c>
      <c r="I11" s="34">
        <v>729828.01</v>
      </c>
      <c r="J11" s="34">
        <v>1529828.01</v>
      </c>
      <c r="K11" s="34"/>
      <c r="L11" s="34">
        <v>0</v>
      </c>
      <c r="M11" s="34">
        <v>9536205.86</v>
      </c>
      <c r="N11" s="34">
        <f t="shared" si="1"/>
        <v>7341000</v>
      </c>
      <c r="O11" s="19">
        <f t="shared" si="3"/>
        <v>2263928.01</v>
      </c>
      <c r="P11" s="19">
        <f t="shared" si="4"/>
        <v>-1534099.9999999998</v>
      </c>
      <c r="Q11" s="35">
        <f t="shared" si="2"/>
        <v>0</v>
      </c>
    </row>
    <row r="12" spans="1:17" ht="15.75">
      <c r="A12" s="30" t="s">
        <v>475</v>
      </c>
      <c r="B12" s="30" t="s">
        <v>468</v>
      </c>
      <c r="C12" s="30" t="s">
        <v>482</v>
      </c>
      <c r="D12" s="33" t="s">
        <v>15</v>
      </c>
      <c r="E12" s="33" t="s">
        <v>483</v>
      </c>
      <c r="F12" s="34">
        <v>12146392.9</v>
      </c>
      <c r="G12" s="34">
        <v>12708881</v>
      </c>
      <c r="H12" s="34">
        <v>562488.1</v>
      </c>
      <c r="I12" s="34">
        <v>562488.1</v>
      </c>
      <c r="J12" s="34">
        <v>562488.1</v>
      </c>
      <c r="K12" s="34">
        <v>0</v>
      </c>
      <c r="L12" s="34">
        <v>0</v>
      </c>
      <c r="M12" s="34">
        <v>8718313.9</v>
      </c>
      <c r="N12" s="34">
        <f>F12-M12</f>
        <v>3428079</v>
      </c>
      <c r="O12" s="19">
        <f>N12*0.05+J12+K12+L12</f>
        <v>733892.05</v>
      </c>
      <c r="P12" s="19">
        <f>I12-O12</f>
        <v>-171403.95000000007</v>
      </c>
      <c r="Q12" s="35">
        <f>IF(P12&lt;0,0,P12)</f>
        <v>0</v>
      </c>
    </row>
    <row r="13" spans="1:17" ht="15.75">
      <c r="A13" s="30" t="s">
        <v>475</v>
      </c>
      <c r="B13" s="30" t="s">
        <v>468</v>
      </c>
      <c r="C13" s="30" t="s">
        <v>484</v>
      </c>
      <c r="D13" s="33" t="s">
        <v>15</v>
      </c>
      <c r="E13" s="33" t="s">
        <v>485</v>
      </c>
      <c r="F13" s="34">
        <v>5274134.42</v>
      </c>
      <c r="G13" s="34">
        <v>5063800</v>
      </c>
      <c r="H13" s="34">
        <v>-210334.42</v>
      </c>
      <c r="I13" s="34">
        <v>0</v>
      </c>
      <c r="J13" s="34">
        <v>39665.58</v>
      </c>
      <c r="K13" s="34"/>
      <c r="L13" s="34">
        <v>0</v>
      </c>
      <c r="M13" s="34">
        <v>3083134.42</v>
      </c>
      <c r="N13" s="34">
        <f t="shared" si="1"/>
        <v>2191000</v>
      </c>
      <c r="O13" s="19">
        <f t="shared" si="3"/>
        <v>258765.58000000002</v>
      </c>
      <c r="P13" s="19">
        <f t="shared" si="4"/>
        <v>-258765.58000000002</v>
      </c>
      <c r="Q13" s="35">
        <f t="shared" si="2"/>
        <v>0</v>
      </c>
    </row>
    <row r="14" spans="1:17" ht="15.75">
      <c r="A14" s="30" t="s">
        <v>475</v>
      </c>
      <c r="B14" s="30" t="s">
        <v>468</v>
      </c>
      <c r="C14" s="30" t="s">
        <v>486</v>
      </c>
      <c r="D14" s="33" t="s">
        <v>15</v>
      </c>
      <c r="E14" s="33" t="s">
        <v>487</v>
      </c>
      <c r="F14" s="34">
        <v>10411519.92</v>
      </c>
      <c r="G14" s="34">
        <v>11813700</v>
      </c>
      <c r="H14" s="34">
        <v>1402180.08</v>
      </c>
      <c r="I14" s="34">
        <v>1402180.08</v>
      </c>
      <c r="J14" s="34">
        <v>1402180.08</v>
      </c>
      <c r="K14" s="34">
        <v>0</v>
      </c>
      <c r="L14" s="34">
        <v>0</v>
      </c>
      <c r="M14" s="34">
        <v>4736519.92</v>
      </c>
      <c r="N14" s="34">
        <f t="shared" si="1"/>
        <v>5675000</v>
      </c>
      <c r="O14" s="19">
        <f t="shared" si="3"/>
        <v>1969680.08</v>
      </c>
      <c r="P14" s="19">
        <f>I14-O14</f>
        <v>-567500</v>
      </c>
      <c r="Q14" s="35">
        <f>IF(P14&lt;0,0,P14)</f>
        <v>0</v>
      </c>
    </row>
    <row r="15" spans="1:17" ht="15.75">
      <c r="A15" s="30" t="s">
        <v>467</v>
      </c>
      <c r="B15" s="30" t="s">
        <v>488</v>
      </c>
      <c r="C15" s="30" t="s">
        <v>429</v>
      </c>
      <c r="D15" s="31" t="s">
        <v>25</v>
      </c>
      <c r="E15" s="31" t="s">
        <v>469</v>
      </c>
      <c r="F15" s="32">
        <f>SUM(F16:F27)</f>
        <v>275648053.07000005</v>
      </c>
      <c r="G15" s="32">
        <f>SUM(G16:G27)</f>
        <v>312644126.29</v>
      </c>
      <c r="H15" s="32">
        <f>SUM(H16:H27)</f>
        <v>36796073.22</v>
      </c>
      <c r="I15" s="32">
        <f aca="true" t="shared" si="5" ref="I15:Q15">SUM(I16:I27)</f>
        <v>36796073.22</v>
      </c>
      <c r="J15" s="32">
        <f>SUM(J16:J27)</f>
        <v>33596073.22</v>
      </c>
      <c r="K15" s="32"/>
      <c r="L15" s="32">
        <f>SUM(L16:L27)</f>
        <v>0</v>
      </c>
      <c r="M15" s="32">
        <f>SUM(M16:M27)</f>
        <v>106003253.06999998</v>
      </c>
      <c r="N15" s="32">
        <f t="shared" si="5"/>
        <v>169644800</v>
      </c>
      <c r="O15" s="32">
        <f t="shared" si="5"/>
        <v>49292353.21999999</v>
      </c>
      <c r="P15" s="32">
        <f t="shared" si="5"/>
        <v>-12496280</v>
      </c>
      <c r="Q15" s="32">
        <f t="shared" si="5"/>
        <v>0</v>
      </c>
    </row>
    <row r="16" spans="1:17" ht="15.75">
      <c r="A16" s="30" t="s">
        <v>470</v>
      </c>
      <c r="B16" s="30" t="s">
        <v>488</v>
      </c>
      <c r="C16" s="30" t="s">
        <v>489</v>
      </c>
      <c r="D16" s="33" t="s">
        <v>25</v>
      </c>
      <c r="E16" s="33" t="s">
        <v>490</v>
      </c>
      <c r="F16" s="34">
        <v>123875754.94</v>
      </c>
      <c r="G16" s="34">
        <v>132770035.22</v>
      </c>
      <c r="H16" s="34">
        <v>8894280.28</v>
      </c>
      <c r="I16" s="34">
        <v>8894280.28</v>
      </c>
      <c r="J16" s="34">
        <v>3494280.28</v>
      </c>
      <c r="K16" s="34"/>
      <c r="L16" s="34">
        <v>0</v>
      </c>
      <c r="M16" s="34">
        <v>24125754.94</v>
      </c>
      <c r="N16" s="34">
        <f aca="true" t="shared" si="6" ref="N16:N27">F16-M16</f>
        <v>99750000</v>
      </c>
      <c r="O16" s="19">
        <f t="shared" si="3"/>
        <v>13469280.28</v>
      </c>
      <c r="P16" s="19">
        <f aca="true" t="shared" si="7" ref="P16:P27">I16-O16</f>
        <v>-4575000</v>
      </c>
      <c r="Q16" s="35">
        <f t="shared" si="2"/>
        <v>0</v>
      </c>
    </row>
    <row r="17" spans="1:17" ht="15.75">
      <c r="A17" s="30" t="s">
        <v>470</v>
      </c>
      <c r="B17" s="30" t="s">
        <v>488</v>
      </c>
      <c r="C17" s="30" t="s">
        <v>491</v>
      </c>
      <c r="D17" s="33" t="s">
        <v>25</v>
      </c>
      <c r="E17" s="33" t="s">
        <v>492</v>
      </c>
      <c r="F17" s="34">
        <v>27143604.47</v>
      </c>
      <c r="G17" s="34">
        <v>28761483.15</v>
      </c>
      <c r="H17" s="34">
        <v>1617878.68</v>
      </c>
      <c r="I17" s="34">
        <v>1617878.68</v>
      </c>
      <c r="J17" s="34">
        <v>6317878.68</v>
      </c>
      <c r="K17" s="34"/>
      <c r="L17" s="34">
        <v>0</v>
      </c>
      <c r="M17" s="34">
        <v>12859604.47</v>
      </c>
      <c r="N17" s="34">
        <f t="shared" si="6"/>
        <v>14283999.999999998</v>
      </c>
      <c r="O17" s="19">
        <f>N17*0.05+J17+K17+L17</f>
        <v>7032078.68</v>
      </c>
      <c r="P17" s="19">
        <f t="shared" si="7"/>
        <v>-5414200</v>
      </c>
      <c r="Q17" s="35">
        <f t="shared" si="2"/>
        <v>0</v>
      </c>
    </row>
    <row r="18" spans="1:17" ht="15.75">
      <c r="A18" s="30" t="s">
        <v>470</v>
      </c>
      <c r="B18" s="30" t="s">
        <v>488</v>
      </c>
      <c r="C18" s="30" t="s">
        <v>493</v>
      </c>
      <c r="D18" s="33" t="s">
        <v>25</v>
      </c>
      <c r="E18" s="33" t="s">
        <v>28</v>
      </c>
      <c r="F18" s="34">
        <v>46260633.58</v>
      </c>
      <c r="G18" s="34">
        <v>50944513.59</v>
      </c>
      <c r="H18" s="34">
        <v>4683880.01</v>
      </c>
      <c r="I18" s="34">
        <v>4683880.01</v>
      </c>
      <c r="J18" s="34">
        <v>2183880.01</v>
      </c>
      <c r="K18" s="34">
        <v>0</v>
      </c>
      <c r="L18" s="34">
        <v>0</v>
      </c>
      <c r="M18" s="34">
        <v>11110633.58</v>
      </c>
      <c r="N18" s="34">
        <f t="shared" si="6"/>
        <v>35150000</v>
      </c>
      <c r="O18" s="19">
        <f t="shared" si="3"/>
        <v>5698880.01</v>
      </c>
      <c r="P18" s="19">
        <f t="shared" si="7"/>
        <v>-1015000</v>
      </c>
      <c r="Q18" s="35">
        <f t="shared" si="2"/>
        <v>0</v>
      </c>
    </row>
    <row r="19" spans="1:17" ht="15.75">
      <c r="A19" s="30" t="s">
        <v>475</v>
      </c>
      <c r="B19" s="30" t="s">
        <v>488</v>
      </c>
      <c r="C19" s="30" t="s">
        <v>494</v>
      </c>
      <c r="D19" s="33" t="s">
        <v>25</v>
      </c>
      <c r="E19" s="33" t="s">
        <v>495</v>
      </c>
      <c r="F19" s="34">
        <v>9333651.19</v>
      </c>
      <c r="G19" s="34">
        <v>18509976.74</v>
      </c>
      <c r="H19" s="34">
        <v>8976325.55</v>
      </c>
      <c r="I19" s="34">
        <v>8976325.55</v>
      </c>
      <c r="J19" s="34">
        <v>8976325.55</v>
      </c>
      <c r="K19" s="34">
        <v>0</v>
      </c>
      <c r="L19" s="34">
        <v>0</v>
      </c>
      <c r="M19" s="34">
        <v>7641651.19</v>
      </c>
      <c r="N19" s="34">
        <f t="shared" si="6"/>
        <v>1691999.999999999</v>
      </c>
      <c r="O19" s="19">
        <f t="shared" si="3"/>
        <v>9145525.55</v>
      </c>
      <c r="P19" s="19">
        <f t="shared" si="7"/>
        <v>-169200</v>
      </c>
      <c r="Q19" s="35">
        <f t="shared" si="2"/>
        <v>0</v>
      </c>
    </row>
    <row r="20" spans="1:17" ht="15.75">
      <c r="A20" s="30" t="s">
        <v>475</v>
      </c>
      <c r="B20" s="30" t="s">
        <v>488</v>
      </c>
      <c r="C20" s="30" t="s">
        <v>496</v>
      </c>
      <c r="D20" s="33" t="s">
        <v>25</v>
      </c>
      <c r="E20" s="33" t="s">
        <v>497</v>
      </c>
      <c r="F20" s="34">
        <v>15027071.61</v>
      </c>
      <c r="G20" s="34">
        <v>18068470.18</v>
      </c>
      <c r="H20" s="34">
        <v>3041398.57</v>
      </c>
      <c r="I20" s="34">
        <v>3041398.57</v>
      </c>
      <c r="J20" s="34">
        <v>3041398.57</v>
      </c>
      <c r="K20" s="34">
        <v>0</v>
      </c>
      <c r="L20" s="34">
        <v>0</v>
      </c>
      <c r="M20" s="34">
        <v>10676271.61</v>
      </c>
      <c r="N20" s="34">
        <f t="shared" si="6"/>
        <v>4350800</v>
      </c>
      <c r="O20" s="19">
        <f t="shared" si="3"/>
        <v>3476478.57</v>
      </c>
      <c r="P20" s="19">
        <f t="shared" si="7"/>
        <v>-435080</v>
      </c>
      <c r="Q20" s="35">
        <f t="shared" si="2"/>
        <v>0</v>
      </c>
    </row>
    <row r="21" spans="1:17" ht="15.75">
      <c r="A21" s="30" t="s">
        <v>475</v>
      </c>
      <c r="B21" s="30" t="s">
        <v>488</v>
      </c>
      <c r="C21" s="30" t="s">
        <v>498</v>
      </c>
      <c r="D21" s="33" t="s">
        <v>25</v>
      </c>
      <c r="E21" s="33" t="s">
        <v>499</v>
      </c>
      <c r="F21" s="34">
        <v>7575669.28</v>
      </c>
      <c r="G21" s="34">
        <v>10326962.54</v>
      </c>
      <c r="H21" s="34">
        <v>2751293.26</v>
      </c>
      <c r="I21" s="34">
        <v>2751293.26</v>
      </c>
      <c r="J21" s="34">
        <v>2751293.26</v>
      </c>
      <c r="K21" s="34">
        <v>0</v>
      </c>
      <c r="L21" s="34">
        <v>0</v>
      </c>
      <c r="M21" s="34">
        <v>5688669.28</v>
      </c>
      <c r="N21" s="34">
        <f t="shared" si="6"/>
        <v>1887000</v>
      </c>
      <c r="O21" s="19">
        <f>N21*0.05+J21+K21+L21</f>
        <v>2845643.26</v>
      </c>
      <c r="P21" s="19">
        <f t="shared" si="7"/>
        <v>-94350</v>
      </c>
      <c r="Q21" s="35">
        <f t="shared" si="2"/>
        <v>0</v>
      </c>
    </row>
    <row r="22" spans="1:17" ht="15.75">
      <c r="A22" s="30" t="s">
        <v>475</v>
      </c>
      <c r="B22" s="30" t="s">
        <v>488</v>
      </c>
      <c r="C22" s="30" t="s">
        <v>500</v>
      </c>
      <c r="D22" s="33" t="s">
        <v>25</v>
      </c>
      <c r="E22" s="33" t="s">
        <v>501</v>
      </c>
      <c r="F22" s="34">
        <v>4106629.1</v>
      </c>
      <c r="G22" s="34">
        <v>5949833.07</v>
      </c>
      <c r="H22" s="34">
        <v>1843203.97</v>
      </c>
      <c r="I22" s="34">
        <v>1843203.97</v>
      </c>
      <c r="J22" s="34">
        <v>1843203.97</v>
      </c>
      <c r="K22" s="34">
        <v>0</v>
      </c>
      <c r="L22" s="34">
        <v>0</v>
      </c>
      <c r="M22" s="34">
        <v>768629.1</v>
      </c>
      <c r="N22" s="34">
        <f t="shared" si="6"/>
        <v>3338000</v>
      </c>
      <c r="O22" s="19">
        <f t="shared" si="3"/>
        <v>2177003.9699999997</v>
      </c>
      <c r="P22" s="19">
        <f t="shared" si="7"/>
        <v>-333799.99999999977</v>
      </c>
      <c r="Q22" s="35">
        <f t="shared" si="2"/>
        <v>0</v>
      </c>
    </row>
    <row r="23" spans="1:17" ht="15.75">
      <c r="A23" s="30" t="s">
        <v>475</v>
      </c>
      <c r="B23" s="30" t="s">
        <v>488</v>
      </c>
      <c r="C23" s="30" t="s">
        <v>502</v>
      </c>
      <c r="D23" s="33" t="s">
        <v>25</v>
      </c>
      <c r="E23" s="33" t="s">
        <v>503</v>
      </c>
      <c r="F23" s="34">
        <v>4551718.21</v>
      </c>
      <c r="G23" s="34">
        <v>5535606.79</v>
      </c>
      <c r="H23" s="34">
        <v>983888.58</v>
      </c>
      <c r="I23" s="34">
        <v>983888.58</v>
      </c>
      <c r="J23" s="34">
        <v>983888.58</v>
      </c>
      <c r="K23" s="34">
        <v>0</v>
      </c>
      <c r="L23" s="34">
        <v>0</v>
      </c>
      <c r="M23" s="34">
        <v>1769718.21</v>
      </c>
      <c r="N23" s="34">
        <f t="shared" si="6"/>
        <v>2782000</v>
      </c>
      <c r="O23" s="19">
        <f>N23*0.05+J23+K23+L23</f>
        <v>1122988.58</v>
      </c>
      <c r="P23" s="19">
        <f t="shared" si="7"/>
        <v>-139100.00000000012</v>
      </c>
      <c r="Q23" s="35">
        <f t="shared" si="2"/>
        <v>0</v>
      </c>
    </row>
    <row r="24" spans="1:17" ht="15.75">
      <c r="A24" s="30" t="s">
        <v>475</v>
      </c>
      <c r="B24" s="30" t="s">
        <v>488</v>
      </c>
      <c r="C24" s="30" t="s">
        <v>504</v>
      </c>
      <c r="D24" s="33" t="s">
        <v>25</v>
      </c>
      <c r="E24" s="33" t="s">
        <v>505</v>
      </c>
      <c r="F24" s="34">
        <v>10004122.77</v>
      </c>
      <c r="G24" s="34">
        <v>11248190.29</v>
      </c>
      <c r="H24" s="34">
        <v>1244067.52</v>
      </c>
      <c r="I24" s="34">
        <v>1244067.52</v>
      </c>
      <c r="J24" s="34">
        <v>1244067.52</v>
      </c>
      <c r="K24" s="34">
        <v>0</v>
      </c>
      <c r="L24" s="34">
        <v>0</v>
      </c>
      <c r="M24" s="34">
        <v>8265122.77</v>
      </c>
      <c r="N24" s="34">
        <f t="shared" si="6"/>
        <v>1739000</v>
      </c>
      <c r="O24" s="19">
        <f>N24*0.05+J24+K24+L24</f>
        <v>1331017.52</v>
      </c>
      <c r="P24" s="19">
        <f t="shared" si="7"/>
        <v>-86950</v>
      </c>
      <c r="Q24" s="35">
        <f t="shared" si="2"/>
        <v>0</v>
      </c>
    </row>
    <row r="25" spans="1:17" ht="15.75">
      <c r="A25" s="30" t="s">
        <v>475</v>
      </c>
      <c r="B25" s="30" t="s">
        <v>488</v>
      </c>
      <c r="C25" s="30" t="s">
        <v>506</v>
      </c>
      <c r="D25" s="33" t="s">
        <v>25</v>
      </c>
      <c r="E25" s="33" t="s">
        <v>507</v>
      </c>
      <c r="F25" s="34">
        <v>2814025.84</v>
      </c>
      <c r="G25" s="34">
        <v>2874910</v>
      </c>
      <c r="H25" s="34">
        <v>60884.16</v>
      </c>
      <c r="I25" s="34">
        <v>60884.16</v>
      </c>
      <c r="J25" s="34">
        <v>60884.16</v>
      </c>
      <c r="K25" s="34">
        <v>0</v>
      </c>
      <c r="L25" s="34">
        <v>0</v>
      </c>
      <c r="M25" s="34">
        <v>2309025.84</v>
      </c>
      <c r="N25" s="34">
        <f t="shared" si="6"/>
        <v>505000</v>
      </c>
      <c r="O25" s="19">
        <f>N25*0.05+J25+K25+L25</f>
        <v>86134.16</v>
      </c>
      <c r="P25" s="19">
        <f t="shared" si="7"/>
        <v>-25250</v>
      </c>
      <c r="Q25" s="35">
        <f t="shared" si="2"/>
        <v>0</v>
      </c>
    </row>
    <row r="26" spans="1:17" ht="15.75">
      <c r="A26" s="30" t="s">
        <v>475</v>
      </c>
      <c r="B26" s="30" t="s">
        <v>488</v>
      </c>
      <c r="C26" s="30" t="s">
        <v>508</v>
      </c>
      <c r="D26" s="33" t="s">
        <v>25</v>
      </c>
      <c r="E26" s="33" t="s">
        <v>509</v>
      </c>
      <c r="F26" s="34">
        <v>12466090.45</v>
      </c>
      <c r="G26" s="34">
        <v>13695831.84</v>
      </c>
      <c r="H26" s="34">
        <v>1229741.39</v>
      </c>
      <c r="I26" s="34">
        <v>1229741.39</v>
      </c>
      <c r="J26" s="34">
        <v>1229741.39</v>
      </c>
      <c r="K26" s="34">
        <v>0</v>
      </c>
      <c r="L26" s="34">
        <v>0</v>
      </c>
      <c r="M26" s="34">
        <v>10099090.45</v>
      </c>
      <c r="N26" s="34">
        <f t="shared" si="6"/>
        <v>2367000</v>
      </c>
      <c r="O26" s="19">
        <f>N26*0.05+J26+K26+L26</f>
        <v>1348091.39</v>
      </c>
      <c r="P26" s="19">
        <f t="shared" si="7"/>
        <v>-118350</v>
      </c>
      <c r="Q26" s="35">
        <f t="shared" si="2"/>
        <v>0</v>
      </c>
    </row>
    <row r="27" spans="1:17" ht="15.75">
      <c r="A27" s="30" t="s">
        <v>475</v>
      </c>
      <c r="B27" s="30" t="s">
        <v>488</v>
      </c>
      <c r="C27" s="30" t="s">
        <v>510</v>
      </c>
      <c r="D27" s="33" t="s">
        <v>25</v>
      </c>
      <c r="E27" s="33" t="s">
        <v>511</v>
      </c>
      <c r="F27" s="34">
        <v>12489081.63</v>
      </c>
      <c r="G27" s="34">
        <v>13958312.88</v>
      </c>
      <c r="H27" s="34">
        <v>1469231.25</v>
      </c>
      <c r="I27" s="34">
        <v>1469231.25</v>
      </c>
      <c r="J27" s="34">
        <v>1469231.25</v>
      </c>
      <c r="K27" s="34">
        <v>0</v>
      </c>
      <c r="L27" s="34">
        <v>0</v>
      </c>
      <c r="M27" s="34">
        <v>10689081.63</v>
      </c>
      <c r="N27" s="34">
        <f t="shared" si="6"/>
        <v>1800000</v>
      </c>
      <c r="O27" s="19">
        <f>N27*0.05+J27+K27+L27</f>
        <v>1559231.25</v>
      </c>
      <c r="P27" s="19">
        <f t="shared" si="7"/>
        <v>-90000</v>
      </c>
      <c r="Q27" s="35">
        <f t="shared" si="2"/>
        <v>0</v>
      </c>
    </row>
    <row r="28" spans="1:17" ht="15.75">
      <c r="A28" s="30" t="s">
        <v>467</v>
      </c>
      <c r="B28" s="30" t="s">
        <v>512</v>
      </c>
      <c r="C28" s="30" t="s">
        <v>429</v>
      </c>
      <c r="D28" s="31" t="s">
        <v>38</v>
      </c>
      <c r="E28" s="31" t="s">
        <v>429</v>
      </c>
      <c r="F28" s="32">
        <f>SUM(F29:F32)</f>
        <v>133383544.51</v>
      </c>
      <c r="G28" s="32">
        <f>SUM(G29:G32)</f>
        <v>136645737.82</v>
      </c>
      <c r="H28" s="32">
        <f>SUM(H29:H32)</f>
        <v>3262193.3099999996</v>
      </c>
      <c r="I28" s="32">
        <f aca="true" t="shared" si="8" ref="I28:Q28">SUM(I29:I32)</f>
        <v>3470292.8200000003</v>
      </c>
      <c r="J28" s="32">
        <f>SUM(J29:J32)</f>
        <v>3372193.31</v>
      </c>
      <c r="K28" s="32"/>
      <c r="L28" s="32">
        <f>SUM(L29:L32)</f>
        <v>0</v>
      </c>
      <c r="M28" s="32">
        <f>SUM(M29:M32)</f>
        <v>53646544.50999999</v>
      </c>
      <c r="N28" s="32">
        <f t="shared" si="8"/>
        <v>79737000</v>
      </c>
      <c r="O28" s="32">
        <f t="shared" si="8"/>
        <v>11845893.310000002</v>
      </c>
      <c r="P28" s="32">
        <f t="shared" si="8"/>
        <v>-8375600.490000001</v>
      </c>
      <c r="Q28" s="32">
        <f t="shared" si="8"/>
        <v>0</v>
      </c>
    </row>
    <row r="29" spans="1:17" ht="15.75">
      <c r="A29" s="30" t="s">
        <v>475</v>
      </c>
      <c r="B29" s="30" t="s">
        <v>512</v>
      </c>
      <c r="C29" s="30" t="s">
        <v>513</v>
      </c>
      <c r="D29" s="33" t="s">
        <v>38</v>
      </c>
      <c r="E29" s="33" t="s">
        <v>514</v>
      </c>
      <c r="F29" s="34">
        <v>68859462.18</v>
      </c>
      <c r="G29" s="34">
        <v>69812698.81</v>
      </c>
      <c r="H29" s="34">
        <v>953236.63</v>
      </c>
      <c r="I29" s="34">
        <v>953236.63</v>
      </c>
      <c r="J29" s="34">
        <v>953236.63</v>
      </c>
      <c r="K29" s="34">
        <v>0</v>
      </c>
      <c r="L29" s="34">
        <v>0</v>
      </c>
      <c r="M29" s="34">
        <v>28886462.18</v>
      </c>
      <c r="N29" s="34">
        <f>F29-M29</f>
        <v>39973000.00000001</v>
      </c>
      <c r="O29" s="19">
        <f>N29*0.1+J29+K29</f>
        <v>4950536.630000001</v>
      </c>
      <c r="P29" s="19">
        <f>I29-O29</f>
        <v>-3997300.000000001</v>
      </c>
      <c r="Q29" s="35">
        <f t="shared" si="2"/>
        <v>0</v>
      </c>
    </row>
    <row r="30" spans="1:17" ht="15.75">
      <c r="A30" s="30" t="s">
        <v>475</v>
      </c>
      <c r="B30" s="30" t="s">
        <v>512</v>
      </c>
      <c r="C30" s="30" t="s">
        <v>515</v>
      </c>
      <c r="D30" s="33" t="s">
        <v>38</v>
      </c>
      <c r="E30" s="33" t="s">
        <v>516</v>
      </c>
      <c r="F30" s="34">
        <v>11030233.45</v>
      </c>
      <c r="G30" s="34">
        <v>10822133.94</v>
      </c>
      <c r="H30" s="34">
        <v>-208099.51</v>
      </c>
      <c r="I30" s="34">
        <v>0</v>
      </c>
      <c r="J30" s="34">
        <v>401900.49</v>
      </c>
      <c r="K30" s="34"/>
      <c r="L30" s="34">
        <v>0</v>
      </c>
      <c r="M30" s="34">
        <v>1756233.45</v>
      </c>
      <c r="N30" s="34">
        <f>F30-M30</f>
        <v>9274000</v>
      </c>
      <c r="O30" s="19">
        <f>N30*0.1+J30+K30</f>
        <v>1329300.49</v>
      </c>
      <c r="P30" s="19">
        <f>I30-O30</f>
        <v>-1329300.49</v>
      </c>
      <c r="Q30" s="35">
        <f t="shared" si="2"/>
        <v>0</v>
      </c>
    </row>
    <row r="31" spans="1:17" ht="15.75">
      <c r="A31" s="30" t="s">
        <v>475</v>
      </c>
      <c r="B31" s="30" t="s">
        <v>512</v>
      </c>
      <c r="C31" s="30" t="s">
        <v>517</v>
      </c>
      <c r="D31" s="33" t="s">
        <v>38</v>
      </c>
      <c r="E31" s="33" t="s">
        <v>518</v>
      </c>
      <c r="F31" s="34">
        <v>22597904.11</v>
      </c>
      <c r="G31" s="34">
        <v>23732901.91</v>
      </c>
      <c r="H31" s="34">
        <v>1134997.8</v>
      </c>
      <c r="I31" s="34">
        <v>1134997.8</v>
      </c>
      <c r="J31" s="34">
        <v>1134997.8</v>
      </c>
      <c r="K31" s="34">
        <v>0</v>
      </c>
      <c r="L31" s="34">
        <v>0</v>
      </c>
      <c r="M31" s="34">
        <v>8436904.11</v>
      </c>
      <c r="N31" s="34">
        <f>F31-M31</f>
        <v>14161000</v>
      </c>
      <c r="O31" s="19">
        <f>N31*0.1+J31+K31</f>
        <v>2551097.8</v>
      </c>
      <c r="P31" s="19">
        <f>I31-O31</f>
        <v>-1416099.9999999998</v>
      </c>
      <c r="Q31" s="35">
        <f t="shared" si="2"/>
        <v>0</v>
      </c>
    </row>
    <row r="32" spans="1:17" ht="15.75">
      <c r="A32" s="30" t="s">
        <v>475</v>
      </c>
      <c r="B32" s="30" t="s">
        <v>512</v>
      </c>
      <c r="C32" s="30" t="s">
        <v>519</v>
      </c>
      <c r="D32" s="33" t="s">
        <v>38</v>
      </c>
      <c r="E32" s="33" t="s">
        <v>520</v>
      </c>
      <c r="F32" s="34">
        <v>30895944.77</v>
      </c>
      <c r="G32" s="34">
        <v>32278003.16</v>
      </c>
      <c r="H32" s="34">
        <v>1382058.39</v>
      </c>
      <c r="I32" s="34">
        <v>1382058.39</v>
      </c>
      <c r="J32" s="34">
        <v>882058.39</v>
      </c>
      <c r="K32" s="34">
        <v>500000</v>
      </c>
      <c r="L32" s="34">
        <v>0</v>
      </c>
      <c r="M32" s="34">
        <v>14566944.77</v>
      </c>
      <c r="N32" s="34">
        <f>F32-M32</f>
        <v>16329000</v>
      </c>
      <c r="O32" s="19">
        <f>N32*0.1+J32+K32</f>
        <v>3014958.39</v>
      </c>
      <c r="P32" s="19">
        <f>I32-O32</f>
        <v>-1632900.0000000002</v>
      </c>
      <c r="Q32" s="35">
        <f t="shared" si="2"/>
        <v>0</v>
      </c>
    </row>
    <row r="33" spans="1:17" ht="15.75">
      <c r="A33" s="30" t="s">
        <v>467</v>
      </c>
      <c r="B33" s="30" t="s">
        <v>521</v>
      </c>
      <c r="C33" s="30" t="s">
        <v>429</v>
      </c>
      <c r="D33" s="31" t="s">
        <v>43</v>
      </c>
      <c r="E33" s="31" t="s">
        <v>469</v>
      </c>
      <c r="F33" s="32">
        <f>SUM(F34:F44)</f>
        <v>380476744.16</v>
      </c>
      <c r="G33" s="32">
        <f>SUM(G34:G44)</f>
        <v>430596392.67</v>
      </c>
      <c r="H33" s="32">
        <f>SUM(H34:H44)</f>
        <v>50119648.510000005</v>
      </c>
      <c r="I33" s="32">
        <f aca="true" t="shared" si="9" ref="I33:Q33">SUM(I34:I44)</f>
        <v>50119648.510000005</v>
      </c>
      <c r="J33" s="32">
        <f>SUM(J34:J44)</f>
        <v>41239648.51</v>
      </c>
      <c r="K33" s="32"/>
      <c r="L33" s="32">
        <f>SUM(L34:L44)</f>
        <v>11000000</v>
      </c>
      <c r="M33" s="32">
        <f>SUM(M34:M44)</f>
        <v>162415834.16000003</v>
      </c>
      <c r="N33" s="32">
        <f t="shared" si="9"/>
        <v>218060910</v>
      </c>
      <c r="O33" s="32">
        <f t="shared" si="9"/>
        <v>62047549.50999999</v>
      </c>
      <c r="P33" s="32">
        <f t="shared" si="9"/>
        <v>-11927900.999999996</v>
      </c>
      <c r="Q33" s="32">
        <f t="shared" si="9"/>
        <v>0</v>
      </c>
    </row>
    <row r="34" spans="1:17" ht="15.75">
      <c r="A34" s="30" t="s">
        <v>470</v>
      </c>
      <c r="B34" s="30" t="s">
        <v>521</v>
      </c>
      <c r="C34" s="30" t="s">
        <v>522</v>
      </c>
      <c r="D34" s="33" t="s">
        <v>43</v>
      </c>
      <c r="E34" s="33" t="s">
        <v>44</v>
      </c>
      <c r="F34" s="34">
        <v>181765894.61</v>
      </c>
      <c r="G34" s="34">
        <v>208302705.05</v>
      </c>
      <c r="H34" s="34">
        <v>26536810.44</v>
      </c>
      <c r="I34" s="34">
        <v>26536810.44</v>
      </c>
      <c r="J34" s="34">
        <v>16536810.44</v>
      </c>
      <c r="K34" s="34"/>
      <c r="L34" s="34">
        <v>11000000</v>
      </c>
      <c r="M34" s="34">
        <v>41769894.61</v>
      </c>
      <c r="N34" s="34">
        <f aca="true" t="shared" si="10" ref="N34:N44">F34-M34</f>
        <v>139996000</v>
      </c>
      <c r="O34" s="19">
        <f aca="true" t="shared" si="11" ref="O34:O44">N34*0.1+J34+K34</f>
        <v>30536410.439999998</v>
      </c>
      <c r="P34" s="19">
        <f aca="true" t="shared" si="12" ref="P34:P44">I34-O34</f>
        <v>-3999599.9999999963</v>
      </c>
      <c r="Q34" s="35">
        <f t="shared" si="2"/>
        <v>0</v>
      </c>
    </row>
    <row r="35" spans="1:17" ht="15.75">
      <c r="A35" s="30" t="s">
        <v>475</v>
      </c>
      <c r="B35" s="30" t="s">
        <v>521</v>
      </c>
      <c r="C35" s="30" t="s">
        <v>523</v>
      </c>
      <c r="D35" s="33" t="s">
        <v>43</v>
      </c>
      <c r="E35" s="33" t="s">
        <v>524</v>
      </c>
      <c r="F35" s="34">
        <v>13088397.49</v>
      </c>
      <c r="G35" s="34">
        <v>26910004</v>
      </c>
      <c r="H35" s="34">
        <v>13821606.51</v>
      </c>
      <c r="I35" s="34">
        <v>13821606.51</v>
      </c>
      <c r="J35" s="34">
        <v>13821606.51</v>
      </c>
      <c r="K35" s="34">
        <v>0</v>
      </c>
      <c r="L35" s="34">
        <v>0</v>
      </c>
      <c r="M35" s="34">
        <v>8844397.49</v>
      </c>
      <c r="N35" s="34">
        <f t="shared" si="10"/>
        <v>4244000</v>
      </c>
      <c r="O35" s="19">
        <f t="shared" si="11"/>
        <v>14246006.51</v>
      </c>
      <c r="P35" s="19">
        <f t="shared" si="12"/>
        <v>-424400</v>
      </c>
      <c r="Q35" s="35">
        <f t="shared" si="2"/>
        <v>0</v>
      </c>
    </row>
    <row r="36" spans="1:17" ht="15.75">
      <c r="A36" s="30" t="s">
        <v>475</v>
      </c>
      <c r="B36" s="30" t="s">
        <v>521</v>
      </c>
      <c r="C36" s="30" t="s">
        <v>525</v>
      </c>
      <c r="D36" s="33" t="s">
        <v>43</v>
      </c>
      <c r="E36" s="33" t="s">
        <v>526</v>
      </c>
      <c r="F36" s="34">
        <v>19798435.16</v>
      </c>
      <c r="G36" s="34">
        <v>21429038</v>
      </c>
      <c r="H36" s="34">
        <v>1630602.84</v>
      </c>
      <c r="I36" s="34">
        <v>1630602.84</v>
      </c>
      <c r="J36" s="34">
        <v>1630602.84</v>
      </c>
      <c r="K36" s="34">
        <v>0</v>
      </c>
      <c r="L36" s="34">
        <v>0</v>
      </c>
      <c r="M36" s="34">
        <v>12427435.16</v>
      </c>
      <c r="N36" s="34">
        <f t="shared" si="10"/>
        <v>7371000</v>
      </c>
      <c r="O36" s="19">
        <f t="shared" si="11"/>
        <v>2367702.84</v>
      </c>
      <c r="P36" s="19">
        <f t="shared" si="12"/>
        <v>-737099.9999999998</v>
      </c>
      <c r="Q36" s="35">
        <f t="shared" si="2"/>
        <v>0</v>
      </c>
    </row>
    <row r="37" spans="1:17" ht="15.75">
      <c r="A37" s="30" t="s">
        <v>475</v>
      </c>
      <c r="B37" s="30" t="s">
        <v>521</v>
      </c>
      <c r="C37" s="30" t="s">
        <v>527</v>
      </c>
      <c r="D37" s="33" t="s">
        <v>43</v>
      </c>
      <c r="E37" s="33" t="s">
        <v>528</v>
      </c>
      <c r="F37" s="34">
        <v>26401269.45</v>
      </c>
      <c r="G37" s="34">
        <v>27633475</v>
      </c>
      <c r="H37" s="34">
        <v>1232205.55</v>
      </c>
      <c r="I37" s="34">
        <v>1232205.55</v>
      </c>
      <c r="J37" s="34">
        <v>1232205.55</v>
      </c>
      <c r="K37" s="34">
        <v>0</v>
      </c>
      <c r="L37" s="34">
        <v>0</v>
      </c>
      <c r="M37" s="34">
        <v>6160269.45</v>
      </c>
      <c r="N37" s="34">
        <f t="shared" si="10"/>
        <v>20241000</v>
      </c>
      <c r="O37" s="19">
        <f t="shared" si="11"/>
        <v>3256305.55</v>
      </c>
      <c r="P37" s="19">
        <f t="shared" si="12"/>
        <v>-2024099.9999999998</v>
      </c>
      <c r="Q37" s="35">
        <f t="shared" si="2"/>
        <v>0</v>
      </c>
    </row>
    <row r="38" spans="1:17" ht="15.75">
      <c r="A38" s="30" t="s">
        <v>475</v>
      </c>
      <c r="B38" s="30" t="s">
        <v>521</v>
      </c>
      <c r="C38" s="30" t="s">
        <v>529</v>
      </c>
      <c r="D38" s="33" t="s">
        <v>43</v>
      </c>
      <c r="E38" s="33" t="s">
        <v>530</v>
      </c>
      <c r="F38" s="34">
        <v>14013656.34</v>
      </c>
      <c r="G38" s="34">
        <v>14436401.19</v>
      </c>
      <c r="H38" s="34">
        <v>422744.85</v>
      </c>
      <c r="I38" s="34">
        <v>422744.85</v>
      </c>
      <c r="J38" s="34">
        <v>422744.85</v>
      </c>
      <c r="K38" s="34">
        <v>0</v>
      </c>
      <c r="L38" s="34">
        <v>0</v>
      </c>
      <c r="M38" s="34">
        <v>8969856.34</v>
      </c>
      <c r="N38" s="34">
        <f t="shared" si="10"/>
        <v>5043800</v>
      </c>
      <c r="O38" s="19">
        <f>N38*0.05+J38+K38</f>
        <v>674934.85</v>
      </c>
      <c r="P38" s="19">
        <f t="shared" si="12"/>
        <v>-252190</v>
      </c>
      <c r="Q38" s="35">
        <f t="shared" si="2"/>
        <v>0</v>
      </c>
    </row>
    <row r="39" spans="1:17" ht="15.75">
      <c r="A39" s="30" t="s">
        <v>475</v>
      </c>
      <c r="B39" s="30" t="s">
        <v>521</v>
      </c>
      <c r="C39" s="30" t="s">
        <v>531</v>
      </c>
      <c r="D39" s="33" t="s">
        <v>43</v>
      </c>
      <c r="E39" s="33" t="s">
        <v>49</v>
      </c>
      <c r="F39" s="34">
        <v>20182109.43</v>
      </c>
      <c r="G39" s="34">
        <v>21025833.54</v>
      </c>
      <c r="H39" s="34">
        <v>843724.11</v>
      </c>
      <c r="I39" s="34">
        <v>843724.11</v>
      </c>
      <c r="J39" s="34">
        <v>1463724.11</v>
      </c>
      <c r="K39" s="34"/>
      <c r="L39" s="34">
        <v>0</v>
      </c>
      <c r="M39" s="34">
        <v>13479109.43</v>
      </c>
      <c r="N39" s="34">
        <f t="shared" si="10"/>
        <v>6703000</v>
      </c>
      <c r="O39" s="19">
        <f>N39*0.05+J39+K39+L39</f>
        <v>1798874.11</v>
      </c>
      <c r="P39" s="19">
        <f t="shared" si="12"/>
        <v>-955150.0000000001</v>
      </c>
      <c r="Q39" s="35">
        <f t="shared" si="2"/>
        <v>0</v>
      </c>
    </row>
    <row r="40" spans="1:17" ht="15.75">
      <c r="A40" s="30" t="s">
        <v>475</v>
      </c>
      <c r="B40" s="30" t="s">
        <v>521</v>
      </c>
      <c r="C40" s="30" t="s">
        <v>532</v>
      </c>
      <c r="D40" s="33" t="s">
        <v>43</v>
      </c>
      <c r="E40" s="33" t="s">
        <v>533</v>
      </c>
      <c r="F40" s="34">
        <v>24501947.55</v>
      </c>
      <c r="G40" s="34">
        <v>26700609.25</v>
      </c>
      <c r="H40" s="34">
        <v>2198661.7</v>
      </c>
      <c r="I40" s="34">
        <v>2198661.7</v>
      </c>
      <c r="J40" s="34">
        <v>2198661.7</v>
      </c>
      <c r="K40" s="34">
        <v>0</v>
      </c>
      <c r="L40" s="34">
        <v>0</v>
      </c>
      <c r="M40" s="34">
        <v>13338947.55</v>
      </c>
      <c r="N40" s="34">
        <f t="shared" si="10"/>
        <v>11163000</v>
      </c>
      <c r="O40" s="19">
        <f t="shared" si="11"/>
        <v>3314961.7</v>
      </c>
      <c r="P40" s="19">
        <f t="shared" si="12"/>
        <v>-1116300</v>
      </c>
      <c r="Q40" s="35">
        <f t="shared" si="2"/>
        <v>0</v>
      </c>
    </row>
    <row r="41" spans="1:17" ht="15.75">
      <c r="A41" s="30" t="s">
        <v>475</v>
      </c>
      <c r="B41" s="30" t="s">
        <v>521</v>
      </c>
      <c r="C41" s="30" t="s">
        <v>534</v>
      </c>
      <c r="D41" s="33" t="s">
        <v>43</v>
      </c>
      <c r="E41" s="33" t="s">
        <v>535</v>
      </c>
      <c r="F41" s="34">
        <v>20130849.74</v>
      </c>
      <c r="G41" s="34">
        <v>20230094</v>
      </c>
      <c r="H41" s="34">
        <v>99244.26</v>
      </c>
      <c r="I41" s="34">
        <v>99244.26</v>
      </c>
      <c r="J41" s="34">
        <v>99244.26</v>
      </c>
      <c r="K41" s="34">
        <v>0</v>
      </c>
      <c r="L41" s="34">
        <v>0</v>
      </c>
      <c r="M41" s="34">
        <v>14680849.74</v>
      </c>
      <c r="N41" s="34">
        <f t="shared" si="10"/>
        <v>5449999.999999998</v>
      </c>
      <c r="O41" s="19">
        <f>N41*0.05+J41+K41+L41</f>
        <v>371744.25999999995</v>
      </c>
      <c r="P41" s="19">
        <f t="shared" si="12"/>
        <v>-272499.99999999994</v>
      </c>
      <c r="Q41" s="35">
        <f t="shared" si="2"/>
        <v>0</v>
      </c>
    </row>
    <row r="42" spans="1:17" ht="15.75">
      <c r="A42" s="30" t="s">
        <v>475</v>
      </c>
      <c r="B42" s="30" t="s">
        <v>521</v>
      </c>
      <c r="C42" s="30" t="s">
        <v>536</v>
      </c>
      <c r="D42" s="33" t="s">
        <v>43</v>
      </c>
      <c r="E42" s="33" t="s">
        <v>537</v>
      </c>
      <c r="F42" s="34">
        <v>31542633.74</v>
      </c>
      <c r="G42" s="34">
        <v>32487704</v>
      </c>
      <c r="H42" s="34">
        <v>945070.26</v>
      </c>
      <c r="I42" s="34">
        <v>945070.26</v>
      </c>
      <c r="J42" s="34">
        <v>945070.26</v>
      </c>
      <c r="K42" s="34">
        <v>0</v>
      </c>
      <c r="L42" s="34">
        <v>0</v>
      </c>
      <c r="M42" s="34">
        <v>23625523.74</v>
      </c>
      <c r="N42" s="34">
        <f t="shared" si="10"/>
        <v>7917110</v>
      </c>
      <c r="O42" s="19">
        <f t="shared" si="11"/>
        <v>1736781.26</v>
      </c>
      <c r="P42" s="19">
        <f t="shared" si="12"/>
        <v>-791711</v>
      </c>
      <c r="Q42" s="35">
        <f t="shared" si="2"/>
        <v>0</v>
      </c>
    </row>
    <row r="43" spans="1:17" ht="15.75">
      <c r="A43" s="30" t="s">
        <v>475</v>
      </c>
      <c r="B43" s="30" t="s">
        <v>521</v>
      </c>
      <c r="C43" s="30" t="s">
        <v>510</v>
      </c>
      <c r="D43" s="33" t="s">
        <v>43</v>
      </c>
      <c r="E43" s="33" t="s">
        <v>538</v>
      </c>
      <c r="F43" s="34">
        <v>10621628.4</v>
      </c>
      <c r="G43" s="34">
        <v>11323947.5</v>
      </c>
      <c r="H43" s="34">
        <v>702319.1</v>
      </c>
      <c r="I43" s="34">
        <v>702319.1</v>
      </c>
      <c r="J43" s="34">
        <v>702319.1</v>
      </c>
      <c r="K43" s="34">
        <v>0</v>
      </c>
      <c r="L43" s="34">
        <v>0</v>
      </c>
      <c r="M43" s="34">
        <v>7854628.4</v>
      </c>
      <c r="N43" s="34">
        <f t="shared" si="10"/>
        <v>2767000</v>
      </c>
      <c r="O43" s="19">
        <f>N43*0.05+J43+K43+L43</f>
        <v>840669.1</v>
      </c>
      <c r="P43" s="19">
        <f t="shared" si="12"/>
        <v>-138350</v>
      </c>
      <c r="Q43" s="35">
        <f t="shared" si="2"/>
        <v>0</v>
      </c>
    </row>
    <row r="44" spans="1:17" ht="15.75">
      <c r="A44" s="30" t="s">
        <v>475</v>
      </c>
      <c r="B44" s="30" t="s">
        <v>521</v>
      </c>
      <c r="C44" s="30" t="s">
        <v>539</v>
      </c>
      <c r="D44" s="33" t="s">
        <v>43</v>
      </c>
      <c r="E44" s="33" t="s">
        <v>540</v>
      </c>
      <c r="F44" s="34">
        <v>18429922.25</v>
      </c>
      <c r="G44" s="34">
        <v>20116581.14</v>
      </c>
      <c r="H44" s="34">
        <v>1686658.89</v>
      </c>
      <c r="I44" s="34">
        <v>1686658.89</v>
      </c>
      <c r="J44" s="34">
        <v>2186658.89</v>
      </c>
      <c r="K44" s="34"/>
      <c r="L44" s="34">
        <v>0</v>
      </c>
      <c r="M44" s="34">
        <v>11264922.25</v>
      </c>
      <c r="N44" s="34">
        <f t="shared" si="10"/>
        <v>7165000</v>
      </c>
      <c r="O44" s="19">
        <f t="shared" si="11"/>
        <v>2903158.89</v>
      </c>
      <c r="P44" s="19">
        <f t="shared" si="12"/>
        <v>-1216500.0000000002</v>
      </c>
      <c r="Q44" s="35">
        <f t="shared" si="2"/>
        <v>0</v>
      </c>
    </row>
    <row r="45" spans="1:17" ht="15.75">
      <c r="A45" s="30" t="s">
        <v>467</v>
      </c>
      <c r="B45" s="30" t="s">
        <v>541</v>
      </c>
      <c r="C45" s="30" t="s">
        <v>429</v>
      </c>
      <c r="D45" s="31" t="s">
        <v>55</v>
      </c>
      <c r="E45" s="31" t="s">
        <v>429</v>
      </c>
      <c r="F45" s="32">
        <f>SUM(F46:F53)</f>
        <v>168589952.06</v>
      </c>
      <c r="G45" s="32">
        <f>SUM(G46:G53)</f>
        <v>203352473.10999998</v>
      </c>
      <c r="H45" s="32">
        <f>SUM(H46:H53)</f>
        <v>28992870.05</v>
      </c>
      <c r="I45" s="32">
        <f aca="true" t="shared" si="13" ref="I45:Q45">SUM(I46:I53)</f>
        <v>28992870.05</v>
      </c>
      <c r="J45" s="32">
        <f>SUM(J46:J53)</f>
        <v>16858870.05</v>
      </c>
      <c r="K45" s="32">
        <f>SUM(K46:K53)</f>
        <v>13234000</v>
      </c>
      <c r="L45" s="32">
        <f>SUM(L46:L53)</f>
        <v>0</v>
      </c>
      <c r="M45" s="32">
        <f>SUM(M46:M53)</f>
        <v>54860652.06</v>
      </c>
      <c r="N45" s="32">
        <f t="shared" si="13"/>
        <v>113729300</v>
      </c>
      <c r="O45" s="32">
        <f t="shared" si="13"/>
        <v>41465800.05</v>
      </c>
      <c r="P45" s="32">
        <f t="shared" si="13"/>
        <v>-12472930</v>
      </c>
      <c r="Q45" s="32">
        <f t="shared" si="13"/>
        <v>0</v>
      </c>
    </row>
    <row r="46" spans="1:17" ht="15.75">
      <c r="A46" s="30" t="s">
        <v>475</v>
      </c>
      <c r="B46" s="30" t="s">
        <v>541</v>
      </c>
      <c r="C46" s="30" t="s">
        <v>542</v>
      </c>
      <c r="D46" s="33" t="s">
        <v>55</v>
      </c>
      <c r="E46" s="33" t="s">
        <v>56</v>
      </c>
      <c r="F46" s="34">
        <v>17532750.89</v>
      </c>
      <c r="G46" s="34">
        <v>17774618.07</v>
      </c>
      <c r="H46" s="34">
        <v>241867.18</v>
      </c>
      <c r="I46" s="34">
        <v>241867.18</v>
      </c>
      <c r="J46" s="34">
        <v>241867.18</v>
      </c>
      <c r="K46" s="34">
        <v>500000</v>
      </c>
      <c r="L46" s="34">
        <v>0</v>
      </c>
      <c r="M46" s="34">
        <v>6999750.89</v>
      </c>
      <c r="N46" s="34">
        <f aca="true" t="shared" si="14" ref="N46:N53">F46-M46</f>
        <v>10533000</v>
      </c>
      <c r="O46" s="19">
        <f aca="true" t="shared" si="15" ref="O46:O53">N46*0.1+J46+K46</f>
        <v>1795167.18</v>
      </c>
      <c r="P46" s="19">
        <f aca="true" t="shared" si="16" ref="P46:P53">I46-O46</f>
        <v>-1553300</v>
      </c>
      <c r="Q46" s="35">
        <f t="shared" si="2"/>
        <v>0</v>
      </c>
    </row>
    <row r="47" spans="1:17" ht="15.75">
      <c r="A47" s="30" t="s">
        <v>475</v>
      </c>
      <c r="B47" s="30" t="s">
        <v>541</v>
      </c>
      <c r="C47" s="30" t="s">
        <v>543</v>
      </c>
      <c r="D47" s="33" t="s">
        <v>55</v>
      </c>
      <c r="E47" s="33" t="s">
        <v>544</v>
      </c>
      <c r="F47" s="34">
        <v>7829605.03</v>
      </c>
      <c r="G47" s="34">
        <v>10815544.55</v>
      </c>
      <c r="H47" s="34">
        <v>2985939.52</v>
      </c>
      <c r="I47" s="34">
        <v>2985939.52</v>
      </c>
      <c r="J47" s="34">
        <v>254039.52</v>
      </c>
      <c r="K47" s="34">
        <v>2731900</v>
      </c>
      <c r="L47" s="34">
        <v>0</v>
      </c>
      <c r="M47" s="34">
        <v>1439605.03</v>
      </c>
      <c r="N47" s="34">
        <f t="shared" si="14"/>
        <v>6390000</v>
      </c>
      <c r="O47" s="19">
        <f t="shared" si="15"/>
        <v>3624939.52</v>
      </c>
      <c r="P47" s="19">
        <f t="shared" si="16"/>
        <v>-639000</v>
      </c>
      <c r="Q47" s="35">
        <f t="shared" si="2"/>
        <v>0</v>
      </c>
    </row>
    <row r="48" spans="1:17" ht="15.75">
      <c r="A48" s="30" t="s">
        <v>475</v>
      </c>
      <c r="B48" s="30" t="s">
        <v>541</v>
      </c>
      <c r="C48" s="30" t="s">
        <v>545</v>
      </c>
      <c r="D48" s="33" t="s">
        <v>55</v>
      </c>
      <c r="E48" s="33" t="s">
        <v>546</v>
      </c>
      <c r="F48" s="34">
        <v>66403920.31</v>
      </c>
      <c r="G48" s="34">
        <v>82451305.31</v>
      </c>
      <c r="H48" s="34">
        <v>10277734</v>
      </c>
      <c r="I48" s="34">
        <v>10277734</v>
      </c>
      <c r="J48" s="34">
        <v>6962734</v>
      </c>
      <c r="K48" s="34">
        <v>3315000</v>
      </c>
      <c r="L48" s="34">
        <v>0</v>
      </c>
      <c r="M48" s="34">
        <v>7303920.31</v>
      </c>
      <c r="N48" s="34">
        <f t="shared" si="14"/>
        <v>59100000</v>
      </c>
      <c r="O48" s="19">
        <f t="shared" si="15"/>
        <v>16187734</v>
      </c>
      <c r="P48" s="19">
        <f t="shared" si="16"/>
        <v>-5910000</v>
      </c>
      <c r="Q48" s="35">
        <f t="shared" si="2"/>
        <v>0</v>
      </c>
    </row>
    <row r="49" spans="1:17" ht="15.75">
      <c r="A49" s="30" t="s">
        <v>475</v>
      </c>
      <c r="B49" s="30" t="s">
        <v>541</v>
      </c>
      <c r="C49" s="30" t="s">
        <v>547</v>
      </c>
      <c r="D49" s="33" t="s">
        <v>55</v>
      </c>
      <c r="E49" s="33" t="s">
        <v>548</v>
      </c>
      <c r="F49" s="34">
        <v>26934791.99</v>
      </c>
      <c r="G49" s="34">
        <v>32684696.25</v>
      </c>
      <c r="H49" s="34">
        <v>5749904.26</v>
      </c>
      <c r="I49" s="34">
        <v>5749904.26</v>
      </c>
      <c r="J49" s="34">
        <v>62804.26</v>
      </c>
      <c r="K49" s="34">
        <v>5687100</v>
      </c>
      <c r="L49" s="34">
        <v>0</v>
      </c>
      <c r="M49" s="34">
        <v>14274791.99</v>
      </c>
      <c r="N49" s="34">
        <f t="shared" si="14"/>
        <v>12659999.999999998</v>
      </c>
      <c r="O49" s="19">
        <f t="shared" si="15"/>
        <v>7015904.26</v>
      </c>
      <c r="P49" s="19">
        <f t="shared" si="16"/>
        <v>-1266000</v>
      </c>
      <c r="Q49" s="35">
        <f t="shared" si="2"/>
        <v>0</v>
      </c>
    </row>
    <row r="50" spans="1:17" ht="15.75">
      <c r="A50" s="30" t="s">
        <v>475</v>
      </c>
      <c r="B50" s="30" t="s">
        <v>541</v>
      </c>
      <c r="C50" s="30" t="s">
        <v>549</v>
      </c>
      <c r="D50" s="33" t="s">
        <v>55</v>
      </c>
      <c r="E50" s="33" t="s">
        <v>60</v>
      </c>
      <c r="F50" s="34">
        <v>5839960</v>
      </c>
      <c r="G50" s="34">
        <v>7038667.39</v>
      </c>
      <c r="H50" s="34">
        <v>1198707.39</v>
      </c>
      <c r="I50" s="34">
        <v>1198707.39</v>
      </c>
      <c r="J50" s="34">
        <v>198707.39</v>
      </c>
      <c r="K50" s="34">
        <v>1000000</v>
      </c>
      <c r="L50" s="34">
        <v>0</v>
      </c>
      <c r="M50" s="34">
        <v>1674960</v>
      </c>
      <c r="N50" s="34">
        <f t="shared" si="14"/>
        <v>4165000</v>
      </c>
      <c r="O50" s="19">
        <f t="shared" si="15"/>
        <v>1615207.3900000001</v>
      </c>
      <c r="P50" s="19">
        <f t="shared" si="16"/>
        <v>-416500.00000000023</v>
      </c>
      <c r="Q50" s="35">
        <f t="shared" si="2"/>
        <v>0</v>
      </c>
    </row>
    <row r="51" spans="1:17" ht="15.75">
      <c r="A51" s="30" t="s">
        <v>475</v>
      </c>
      <c r="B51" s="30" t="s">
        <v>541</v>
      </c>
      <c r="C51" s="30" t="s">
        <v>550</v>
      </c>
      <c r="D51" s="33" t="s">
        <v>55</v>
      </c>
      <c r="E51" s="33" t="s">
        <v>551</v>
      </c>
      <c r="F51" s="34">
        <v>21596306.87</v>
      </c>
      <c r="G51" s="34">
        <v>29687624.38</v>
      </c>
      <c r="H51" s="34">
        <v>8091317.51</v>
      </c>
      <c r="I51" s="34">
        <v>8091317.51</v>
      </c>
      <c r="J51" s="34">
        <v>8691317.51</v>
      </c>
      <c r="K51" s="34"/>
      <c r="L51" s="34">
        <v>0</v>
      </c>
      <c r="M51" s="34">
        <v>15516306.87</v>
      </c>
      <c r="N51" s="34">
        <f t="shared" si="14"/>
        <v>6080000.000000002</v>
      </c>
      <c r="O51" s="19">
        <f t="shared" si="15"/>
        <v>9299317.51</v>
      </c>
      <c r="P51" s="19">
        <f t="shared" si="16"/>
        <v>-1208000</v>
      </c>
      <c r="Q51" s="35">
        <f t="shared" si="2"/>
        <v>0</v>
      </c>
    </row>
    <row r="52" spans="1:17" ht="15.75">
      <c r="A52" s="30" t="s">
        <v>475</v>
      </c>
      <c r="B52" s="30" t="s">
        <v>541</v>
      </c>
      <c r="C52" s="30" t="s">
        <v>552</v>
      </c>
      <c r="D52" s="33" t="s">
        <v>55</v>
      </c>
      <c r="E52" s="33" t="s">
        <v>553</v>
      </c>
      <c r="F52" s="34">
        <v>10199689.31</v>
      </c>
      <c r="G52" s="34">
        <v>10406283.24</v>
      </c>
      <c r="H52" s="34">
        <v>206593.93</v>
      </c>
      <c r="I52" s="34">
        <v>206593.93</v>
      </c>
      <c r="J52" s="34">
        <v>206593.93</v>
      </c>
      <c r="K52" s="34">
        <v>0</v>
      </c>
      <c r="L52" s="34">
        <v>0</v>
      </c>
      <c r="M52" s="34">
        <v>4538689.31</v>
      </c>
      <c r="N52" s="34">
        <f t="shared" si="14"/>
        <v>5661000.000000001</v>
      </c>
      <c r="O52" s="19">
        <f t="shared" si="15"/>
        <v>772693.9300000002</v>
      </c>
      <c r="P52" s="19">
        <f t="shared" si="16"/>
        <v>-566100.0000000002</v>
      </c>
      <c r="Q52" s="35">
        <f t="shared" si="2"/>
        <v>0</v>
      </c>
    </row>
    <row r="53" spans="1:17" ht="15.75">
      <c r="A53" s="30" t="s">
        <v>475</v>
      </c>
      <c r="B53" s="30" t="s">
        <v>541</v>
      </c>
      <c r="C53" s="30" t="s">
        <v>554</v>
      </c>
      <c r="D53" s="33" t="s">
        <v>55</v>
      </c>
      <c r="E53" s="33" t="s">
        <v>555</v>
      </c>
      <c r="F53" s="34">
        <v>12252927.66</v>
      </c>
      <c r="G53" s="34">
        <v>12493733.92</v>
      </c>
      <c r="H53" s="34">
        <v>240806.26</v>
      </c>
      <c r="I53" s="34">
        <v>240806.26</v>
      </c>
      <c r="J53" s="34">
        <v>240806.26</v>
      </c>
      <c r="K53" s="34">
        <v>0</v>
      </c>
      <c r="L53" s="34">
        <v>0</v>
      </c>
      <c r="M53" s="34">
        <v>3112627.66</v>
      </c>
      <c r="N53" s="34">
        <f t="shared" si="14"/>
        <v>9140300</v>
      </c>
      <c r="O53" s="19">
        <f t="shared" si="15"/>
        <v>1154836.26</v>
      </c>
      <c r="P53" s="19">
        <f t="shared" si="16"/>
        <v>-914030</v>
      </c>
      <c r="Q53" s="35">
        <f t="shared" si="2"/>
        <v>0</v>
      </c>
    </row>
    <row r="54" spans="1:17" ht="15.75">
      <c r="A54" s="30" t="s">
        <v>467</v>
      </c>
      <c r="B54" s="30" t="s">
        <v>556</v>
      </c>
      <c r="C54" s="30" t="s">
        <v>429</v>
      </c>
      <c r="D54" s="31" t="s">
        <v>64</v>
      </c>
      <c r="E54" s="31" t="s">
        <v>469</v>
      </c>
      <c r="F54" s="32">
        <f>SUM(F55:F64)</f>
        <v>310281258.68</v>
      </c>
      <c r="G54" s="32">
        <f>SUM(G55:G64)</f>
        <v>330073399.55</v>
      </c>
      <c r="H54" s="32">
        <f>SUM(H55:H64)</f>
        <v>19674936.27</v>
      </c>
      <c r="I54" s="32">
        <f aca="true" t="shared" si="17" ref="I54:Q54">SUM(I55:I64)</f>
        <v>23031252.75</v>
      </c>
      <c r="J54" s="32">
        <f>SUM(J55:J64)</f>
        <v>23774936.27</v>
      </c>
      <c r="K54" s="32"/>
      <c r="L54" s="32">
        <f>SUM(L55:L64)</f>
        <v>0</v>
      </c>
      <c r="M54" s="32">
        <f>SUM(M55:M64)</f>
        <v>134029058.68</v>
      </c>
      <c r="N54" s="32">
        <f t="shared" si="17"/>
        <v>176252200</v>
      </c>
      <c r="O54" s="32">
        <f t="shared" si="17"/>
        <v>41400156.269999996</v>
      </c>
      <c r="P54" s="32">
        <f t="shared" si="17"/>
        <v>-18368903.52</v>
      </c>
      <c r="Q54" s="32">
        <f t="shared" si="17"/>
        <v>0</v>
      </c>
    </row>
    <row r="55" spans="1:17" ht="15.75">
      <c r="A55" s="30" t="s">
        <v>475</v>
      </c>
      <c r="B55" s="30" t="s">
        <v>556</v>
      </c>
      <c r="C55" s="30" t="s">
        <v>557</v>
      </c>
      <c r="D55" s="33" t="s">
        <v>64</v>
      </c>
      <c r="E55" s="33" t="s">
        <v>558</v>
      </c>
      <c r="F55" s="34">
        <v>16696679.86</v>
      </c>
      <c r="G55" s="34">
        <v>17032200</v>
      </c>
      <c r="H55" s="34">
        <v>335520.14</v>
      </c>
      <c r="I55" s="34">
        <v>335520.14</v>
      </c>
      <c r="J55" s="34">
        <v>335520.14</v>
      </c>
      <c r="K55" s="34">
        <v>0</v>
      </c>
      <c r="L55" s="34">
        <v>0</v>
      </c>
      <c r="M55" s="34">
        <v>6539679.86</v>
      </c>
      <c r="N55" s="34">
        <f aca="true" t="shared" si="18" ref="N55:N64">F55-M55</f>
        <v>10157000</v>
      </c>
      <c r="O55" s="19">
        <f aca="true" t="shared" si="19" ref="O55:O64">N55*0.1+J55+K55</f>
        <v>1351220.1400000001</v>
      </c>
      <c r="P55" s="19">
        <f aca="true" t="shared" si="20" ref="P55:P64">I55-O55</f>
        <v>-1015700.0000000001</v>
      </c>
      <c r="Q55" s="35">
        <f t="shared" si="2"/>
        <v>0</v>
      </c>
    </row>
    <row r="56" spans="1:17" ht="15.75">
      <c r="A56" s="30" t="s">
        <v>475</v>
      </c>
      <c r="B56" s="30" t="s">
        <v>556</v>
      </c>
      <c r="C56" s="30" t="s">
        <v>559</v>
      </c>
      <c r="D56" s="33" t="s">
        <v>64</v>
      </c>
      <c r="E56" s="33" t="s">
        <v>560</v>
      </c>
      <c r="F56" s="34">
        <v>14379115.26</v>
      </c>
      <c r="G56" s="34">
        <v>15527700</v>
      </c>
      <c r="H56" s="34">
        <v>1148584.74</v>
      </c>
      <c r="I56" s="34">
        <v>1148584.74</v>
      </c>
      <c r="J56" s="34">
        <v>1148584.74</v>
      </c>
      <c r="K56" s="34">
        <v>0</v>
      </c>
      <c r="L56" s="34">
        <v>0</v>
      </c>
      <c r="M56" s="34">
        <v>9665515.26</v>
      </c>
      <c r="N56" s="34">
        <f t="shared" si="18"/>
        <v>4713600</v>
      </c>
      <c r="O56" s="19">
        <f t="shared" si="19"/>
        <v>1619944.74</v>
      </c>
      <c r="P56" s="19">
        <f t="shared" si="20"/>
        <v>-471360</v>
      </c>
      <c r="Q56" s="35">
        <f t="shared" si="2"/>
        <v>0</v>
      </c>
    </row>
    <row r="57" spans="1:17" ht="15.75">
      <c r="A57" s="30" t="s">
        <v>475</v>
      </c>
      <c r="B57" s="30" t="s">
        <v>556</v>
      </c>
      <c r="C57" s="30" t="s">
        <v>561</v>
      </c>
      <c r="D57" s="33" t="s">
        <v>64</v>
      </c>
      <c r="E57" s="33" t="s">
        <v>562</v>
      </c>
      <c r="F57" s="34">
        <v>31625616.52</v>
      </c>
      <c r="G57" s="34">
        <v>31625616.52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12540616.52</v>
      </c>
      <c r="N57" s="34">
        <f t="shared" si="18"/>
        <v>19085000</v>
      </c>
      <c r="O57" s="19">
        <f t="shared" si="19"/>
        <v>1908500</v>
      </c>
      <c r="P57" s="19">
        <f t="shared" si="20"/>
        <v>-1908500</v>
      </c>
      <c r="Q57" s="35">
        <f t="shared" si="2"/>
        <v>0</v>
      </c>
    </row>
    <row r="58" spans="1:17" ht="15.75">
      <c r="A58" s="30" t="s">
        <v>475</v>
      </c>
      <c r="B58" s="30" t="s">
        <v>556</v>
      </c>
      <c r="C58" s="30" t="s">
        <v>563</v>
      </c>
      <c r="D58" s="33" t="s">
        <v>64</v>
      </c>
      <c r="E58" s="33" t="s">
        <v>564</v>
      </c>
      <c r="F58" s="34">
        <v>7191200</v>
      </c>
      <c r="G58" s="34">
        <v>7483904</v>
      </c>
      <c r="H58" s="34">
        <v>175500</v>
      </c>
      <c r="I58" s="34">
        <v>175500</v>
      </c>
      <c r="J58" s="34">
        <v>175500</v>
      </c>
      <c r="K58" s="34">
        <v>0</v>
      </c>
      <c r="L58" s="34">
        <v>0</v>
      </c>
      <c r="M58" s="34">
        <v>3442600</v>
      </c>
      <c r="N58" s="34">
        <f t="shared" si="18"/>
        <v>3748600</v>
      </c>
      <c r="O58" s="19">
        <f t="shared" si="19"/>
        <v>550360</v>
      </c>
      <c r="P58" s="19">
        <f t="shared" si="20"/>
        <v>-374860</v>
      </c>
      <c r="Q58" s="35">
        <f t="shared" si="2"/>
        <v>0</v>
      </c>
    </row>
    <row r="59" spans="1:17" ht="15.75">
      <c r="A59" s="30" t="s">
        <v>475</v>
      </c>
      <c r="B59" s="30" t="s">
        <v>556</v>
      </c>
      <c r="C59" s="30" t="s">
        <v>565</v>
      </c>
      <c r="D59" s="33" t="s">
        <v>64</v>
      </c>
      <c r="E59" s="33" t="s">
        <v>566</v>
      </c>
      <c r="F59" s="34">
        <v>164590394.66</v>
      </c>
      <c r="G59" s="34">
        <v>181564879.03</v>
      </c>
      <c r="H59" s="34">
        <v>16974483.77</v>
      </c>
      <c r="I59" s="34">
        <v>16974483.77</v>
      </c>
      <c r="J59" s="34">
        <v>16974483.77</v>
      </c>
      <c r="K59" s="34">
        <v>0</v>
      </c>
      <c r="L59" s="34">
        <v>0</v>
      </c>
      <c r="M59" s="34">
        <v>77280594.66</v>
      </c>
      <c r="N59" s="34">
        <f t="shared" si="18"/>
        <v>87309800</v>
      </c>
      <c r="O59" s="19">
        <f t="shared" si="19"/>
        <v>25705463.77</v>
      </c>
      <c r="P59" s="19">
        <f t="shared" si="20"/>
        <v>-8730980</v>
      </c>
      <c r="Q59" s="35">
        <f t="shared" si="2"/>
        <v>0</v>
      </c>
    </row>
    <row r="60" spans="1:17" ht="15.75">
      <c r="A60" s="30" t="s">
        <v>475</v>
      </c>
      <c r="B60" s="30" t="s">
        <v>556</v>
      </c>
      <c r="C60" s="30" t="s">
        <v>567</v>
      </c>
      <c r="D60" s="33" t="s">
        <v>64</v>
      </c>
      <c r="E60" s="33" t="s">
        <v>568</v>
      </c>
      <c r="F60" s="34">
        <v>15607131.15</v>
      </c>
      <c r="G60" s="34">
        <v>17801400</v>
      </c>
      <c r="H60" s="34">
        <v>2194268.85</v>
      </c>
      <c r="I60" s="34">
        <v>2194268.85</v>
      </c>
      <c r="J60" s="34">
        <v>2194268.85</v>
      </c>
      <c r="K60" s="34">
        <v>0</v>
      </c>
      <c r="L60" s="34">
        <v>0</v>
      </c>
      <c r="M60" s="34">
        <v>2142731.15</v>
      </c>
      <c r="N60" s="34">
        <f t="shared" si="18"/>
        <v>13464400</v>
      </c>
      <c r="O60" s="19">
        <f t="shared" si="19"/>
        <v>3540708.85</v>
      </c>
      <c r="P60" s="19">
        <f t="shared" si="20"/>
        <v>-1346440</v>
      </c>
      <c r="Q60" s="35">
        <f t="shared" si="2"/>
        <v>0</v>
      </c>
    </row>
    <row r="61" spans="1:17" ht="15.75">
      <c r="A61" s="30" t="s">
        <v>475</v>
      </c>
      <c r="B61" s="30" t="s">
        <v>556</v>
      </c>
      <c r="C61" s="30" t="s">
        <v>569</v>
      </c>
      <c r="D61" s="33" t="s">
        <v>64</v>
      </c>
      <c r="E61" s="33" t="s">
        <v>570</v>
      </c>
      <c r="F61" s="34">
        <v>23258804.75</v>
      </c>
      <c r="G61" s="34">
        <v>25461700</v>
      </c>
      <c r="H61" s="34">
        <v>2202895.25</v>
      </c>
      <c r="I61" s="34">
        <v>2202895.25</v>
      </c>
      <c r="J61" s="34">
        <v>2202895.25</v>
      </c>
      <c r="K61" s="34">
        <v>0</v>
      </c>
      <c r="L61" s="34">
        <v>0</v>
      </c>
      <c r="M61" s="34">
        <v>12885204.75</v>
      </c>
      <c r="N61" s="34">
        <f t="shared" si="18"/>
        <v>10373600</v>
      </c>
      <c r="O61" s="19">
        <f t="shared" si="19"/>
        <v>3240255.25</v>
      </c>
      <c r="P61" s="19">
        <f t="shared" si="20"/>
        <v>-1037360</v>
      </c>
      <c r="Q61" s="35">
        <f t="shared" si="2"/>
        <v>0</v>
      </c>
    </row>
    <row r="62" spans="1:17" ht="15.75">
      <c r="A62" s="30" t="s">
        <v>475</v>
      </c>
      <c r="B62" s="30" t="s">
        <v>556</v>
      </c>
      <c r="C62" s="30" t="s">
        <v>571</v>
      </c>
      <c r="D62" s="33" t="s">
        <v>64</v>
      </c>
      <c r="E62" s="33" t="s">
        <v>572</v>
      </c>
      <c r="F62" s="34">
        <v>5567966.59</v>
      </c>
      <c r="G62" s="34">
        <v>5362300</v>
      </c>
      <c r="H62" s="34">
        <v>-205666.59</v>
      </c>
      <c r="I62" s="34">
        <v>0</v>
      </c>
      <c r="J62" s="34">
        <v>94333.41</v>
      </c>
      <c r="K62" s="34"/>
      <c r="L62" s="34">
        <v>0</v>
      </c>
      <c r="M62" s="34">
        <v>2078966.59</v>
      </c>
      <c r="N62" s="34">
        <f t="shared" si="18"/>
        <v>3489000</v>
      </c>
      <c r="O62" s="19">
        <f t="shared" si="19"/>
        <v>443233.41000000003</v>
      </c>
      <c r="P62" s="19">
        <f t="shared" si="20"/>
        <v>-443233.41000000003</v>
      </c>
      <c r="Q62" s="35">
        <f t="shared" si="2"/>
        <v>0</v>
      </c>
    </row>
    <row r="63" spans="1:17" ht="15.75">
      <c r="A63" s="30" t="s">
        <v>475</v>
      </c>
      <c r="B63" s="30" t="s">
        <v>556</v>
      </c>
      <c r="C63" s="30" t="s">
        <v>573</v>
      </c>
      <c r="D63" s="33" t="s">
        <v>64</v>
      </c>
      <c r="E63" s="33" t="s">
        <v>574</v>
      </c>
      <c r="F63" s="34">
        <v>12457797.55</v>
      </c>
      <c r="G63" s="34">
        <v>10513700</v>
      </c>
      <c r="H63" s="34">
        <v>-1944097.55</v>
      </c>
      <c r="I63" s="34">
        <v>0</v>
      </c>
      <c r="J63" s="34">
        <v>155902.45</v>
      </c>
      <c r="K63" s="34"/>
      <c r="L63" s="34">
        <v>0</v>
      </c>
      <c r="M63" s="34">
        <v>4492497.55</v>
      </c>
      <c r="N63" s="34">
        <f t="shared" si="18"/>
        <v>7965300.000000001</v>
      </c>
      <c r="O63" s="19">
        <f t="shared" si="19"/>
        <v>952432.4500000002</v>
      </c>
      <c r="P63" s="19">
        <f t="shared" si="20"/>
        <v>-952432.4500000002</v>
      </c>
      <c r="Q63" s="35">
        <f t="shared" si="2"/>
        <v>0</v>
      </c>
    </row>
    <row r="64" spans="1:17" ht="15.75">
      <c r="A64" s="30" t="s">
        <v>475</v>
      </c>
      <c r="B64" s="30" t="s">
        <v>556</v>
      </c>
      <c r="C64" s="30" t="s">
        <v>575</v>
      </c>
      <c r="D64" s="33" t="s">
        <v>64</v>
      </c>
      <c r="E64" s="33" t="s">
        <v>576</v>
      </c>
      <c r="F64" s="34">
        <v>18906552.34</v>
      </c>
      <c r="G64" s="34">
        <v>17700000</v>
      </c>
      <c r="H64" s="34">
        <v>-1206552.34</v>
      </c>
      <c r="I64" s="34">
        <v>0</v>
      </c>
      <c r="J64" s="34">
        <v>493447.66</v>
      </c>
      <c r="K64" s="34"/>
      <c r="L64" s="34">
        <v>0</v>
      </c>
      <c r="M64" s="34">
        <v>2960652.34</v>
      </c>
      <c r="N64" s="34">
        <f t="shared" si="18"/>
        <v>15945900</v>
      </c>
      <c r="O64" s="19">
        <f t="shared" si="19"/>
        <v>2088037.66</v>
      </c>
      <c r="P64" s="19">
        <f t="shared" si="20"/>
        <v>-2088037.66</v>
      </c>
      <c r="Q64" s="35">
        <f t="shared" si="2"/>
        <v>0</v>
      </c>
    </row>
    <row r="65" spans="1:17" ht="15.75">
      <c r="A65" s="30" t="s">
        <v>467</v>
      </c>
      <c r="B65" s="30" t="s">
        <v>577</v>
      </c>
      <c r="C65" s="30" t="s">
        <v>429</v>
      </c>
      <c r="D65" s="31" t="s">
        <v>75</v>
      </c>
      <c r="E65" s="31" t="s">
        <v>469</v>
      </c>
      <c r="F65" s="32">
        <f>SUM(F66:F80)</f>
        <v>350511446.22999996</v>
      </c>
      <c r="G65" s="32">
        <f>SUM(G66:G80)</f>
        <v>394720626.09</v>
      </c>
      <c r="H65" s="32">
        <f>SUM(H66:H80)</f>
        <v>44209179.86000001</v>
      </c>
      <c r="I65" s="32">
        <f aca="true" t="shared" si="21" ref="I65:Q65">SUM(I66:I80)</f>
        <v>45122005.050000004</v>
      </c>
      <c r="J65" s="32">
        <f>SUM(J66:J80)</f>
        <v>37209179.86</v>
      </c>
      <c r="K65" s="32"/>
      <c r="L65" s="32">
        <f>SUM(L66:L80)</f>
        <v>0</v>
      </c>
      <c r="M65" s="32">
        <f>SUM(M66:M80)</f>
        <v>134442046.23000002</v>
      </c>
      <c r="N65" s="32">
        <f t="shared" si="21"/>
        <v>216069400</v>
      </c>
      <c r="O65" s="32">
        <f t="shared" si="21"/>
        <v>60116119.86</v>
      </c>
      <c r="P65" s="32">
        <f t="shared" si="21"/>
        <v>-14994114.809999997</v>
      </c>
      <c r="Q65" s="32">
        <f t="shared" si="21"/>
        <v>0</v>
      </c>
    </row>
    <row r="66" spans="1:17" ht="15.75">
      <c r="A66" s="30" t="s">
        <v>470</v>
      </c>
      <c r="B66" s="30" t="s">
        <v>577</v>
      </c>
      <c r="C66" s="30" t="s">
        <v>578</v>
      </c>
      <c r="D66" s="33" t="s">
        <v>75</v>
      </c>
      <c r="E66" s="33" t="s">
        <v>579</v>
      </c>
      <c r="F66" s="34">
        <v>122784616.59</v>
      </c>
      <c r="G66" s="34">
        <v>142550058.85</v>
      </c>
      <c r="H66" s="34">
        <v>19765442.26</v>
      </c>
      <c r="I66" s="34">
        <v>19765442.26</v>
      </c>
      <c r="J66" s="34">
        <v>10765442.26</v>
      </c>
      <c r="K66" s="34">
        <v>0</v>
      </c>
      <c r="L66" s="34">
        <v>0</v>
      </c>
      <c r="M66" s="34">
        <v>31553116.59</v>
      </c>
      <c r="N66" s="34">
        <f aca="true" t="shared" si="22" ref="N66:N80">F66-M66</f>
        <v>91231500</v>
      </c>
      <c r="O66" s="19">
        <f aca="true" t="shared" si="23" ref="O66:O80">N66*0.1+J66+K66</f>
        <v>19888592.259999998</v>
      </c>
      <c r="P66" s="19">
        <f aca="true" t="shared" si="24" ref="P66:P80">I66-O66</f>
        <v>-123149.99999999627</v>
      </c>
      <c r="Q66" s="35">
        <f t="shared" si="2"/>
        <v>0</v>
      </c>
    </row>
    <row r="67" spans="1:17" ht="15.75">
      <c r="A67" s="30" t="s">
        <v>470</v>
      </c>
      <c r="B67" s="30" t="s">
        <v>577</v>
      </c>
      <c r="C67" s="30" t="s">
        <v>580</v>
      </c>
      <c r="D67" s="33" t="s">
        <v>75</v>
      </c>
      <c r="E67" s="33" t="s">
        <v>581</v>
      </c>
      <c r="F67" s="34">
        <v>22180504.92</v>
      </c>
      <c r="G67" s="34">
        <v>22858806.6</v>
      </c>
      <c r="H67" s="34">
        <v>678301.68</v>
      </c>
      <c r="I67" s="34">
        <v>678301.68</v>
      </c>
      <c r="J67" s="34">
        <v>1178301.68</v>
      </c>
      <c r="K67" s="34"/>
      <c r="L67" s="34">
        <v>0</v>
      </c>
      <c r="M67" s="34">
        <v>13828504.92</v>
      </c>
      <c r="N67" s="34">
        <f t="shared" si="22"/>
        <v>8352000.000000002</v>
      </c>
      <c r="O67" s="19">
        <f t="shared" si="23"/>
        <v>2013501.6800000002</v>
      </c>
      <c r="P67" s="19">
        <f t="shared" si="24"/>
        <v>-1335200</v>
      </c>
      <c r="Q67" s="35">
        <f t="shared" si="2"/>
        <v>0</v>
      </c>
    </row>
    <row r="68" spans="1:17" ht="15.75">
      <c r="A68" s="30" t="s">
        <v>470</v>
      </c>
      <c r="B68" s="30" t="s">
        <v>577</v>
      </c>
      <c r="C68" s="30" t="s">
        <v>582</v>
      </c>
      <c r="D68" s="33" t="s">
        <v>75</v>
      </c>
      <c r="E68" s="33" t="s">
        <v>583</v>
      </c>
      <c r="F68" s="34">
        <v>29427037.8</v>
      </c>
      <c r="G68" s="34">
        <v>35300564.26</v>
      </c>
      <c r="H68" s="34">
        <v>5873526.46</v>
      </c>
      <c r="I68" s="34">
        <v>5873526.46</v>
      </c>
      <c r="J68" s="34">
        <v>5873526.46</v>
      </c>
      <c r="K68" s="34">
        <v>0</v>
      </c>
      <c r="L68" s="34">
        <v>0</v>
      </c>
      <c r="M68" s="34">
        <v>9779637.8</v>
      </c>
      <c r="N68" s="34">
        <f t="shared" si="22"/>
        <v>19647400</v>
      </c>
      <c r="O68" s="19">
        <f t="shared" si="23"/>
        <v>7838266.46</v>
      </c>
      <c r="P68" s="19">
        <f t="shared" si="24"/>
        <v>-1964740</v>
      </c>
      <c r="Q68" s="35">
        <f t="shared" si="2"/>
        <v>0</v>
      </c>
    </row>
    <row r="69" spans="1:17" ht="15.75">
      <c r="A69" s="30" t="s">
        <v>475</v>
      </c>
      <c r="B69" s="30" t="s">
        <v>577</v>
      </c>
      <c r="C69" s="30" t="s">
        <v>584</v>
      </c>
      <c r="D69" s="33" t="s">
        <v>75</v>
      </c>
      <c r="E69" s="33" t="s">
        <v>79</v>
      </c>
      <c r="F69" s="34">
        <v>8392630</v>
      </c>
      <c r="G69" s="34">
        <v>9668857.83</v>
      </c>
      <c r="H69" s="34">
        <v>1276227.83</v>
      </c>
      <c r="I69" s="34">
        <v>1276227.83</v>
      </c>
      <c r="J69" s="34">
        <v>1276227.83</v>
      </c>
      <c r="K69" s="34">
        <v>0</v>
      </c>
      <c r="L69" s="34">
        <v>0</v>
      </c>
      <c r="M69" s="34">
        <v>5282630</v>
      </c>
      <c r="N69" s="34">
        <f t="shared" si="22"/>
        <v>3110000</v>
      </c>
      <c r="O69" s="19">
        <f t="shared" si="23"/>
        <v>1587227.83</v>
      </c>
      <c r="P69" s="19">
        <f t="shared" si="24"/>
        <v>-311000</v>
      </c>
      <c r="Q69" s="35">
        <f t="shared" si="2"/>
        <v>0</v>
      </c>
    </row>
    <row r="70" spans="1:17" ht="15.75">
      <c r="A70" s="30" t="s">
        <v>475</v>
      </c>
      <c r="B70" s="30" t="s">
        <v>577</v>
      </c>
      <c r="C70" s="30" t="s">
        <v>585</v>
      </c>
      <c r="D70" s="33" t="s">
        <v>75</v>
      </c>
      <c r="E70" s="33" t="s">
        <v>80</v>
      </c>
      <c r="F70" s="34">
        <v>21793370</v>
      </c>
      <c r="G70" s="34">
        <v>22810884.8</v>
      </c>
      <c r="H70" s="34">
        <v>1017514.8</v>
      </c>
      <c r="I70" s="34">
        <v>1017514.8</v>
      </c>
      <c r="J70" s="34">
        <v>1017514.8</v>
      </c>
      <c r="K70" s="34">
        <v>0</v>
      </c>
      <c r="L70" s="34">
        <v>0</v>
      </c>
      <c r="M70" s="34">
        <v>9193370</v>
      </c>
      <c r="N70" s="34">
        <f t="shared" si="22"/>
        <v>12600000</v>
      </c>
      <c r="O70" s="19">
        <f t="shared" si="23"/>
        <v>2277514.8</v>
      </c>
      <c r="P70" s="19">
        <f t="shared" si="24"/>
        <v>-1259999.9999999998</v>
      </c>
      <c r="Q70" s="35">
        <f t="shared" si="2"/>
        <v>0</v>
      </c>
    </row>
    <row r="71" spans="1:17" ht="15.75">
      <c r="A71" s="30" t="s">
        <v>475</v>
      </c>
      <c r="B71" s="30" t="s">
        <v>577</v>
      </c>
      <c r="C71" s="30" t="s">
        <v>586</v>
      </c>
      <c r="D71" s="33" t="s">
        <v>75</v>
      </c>
      <c r="E71" s="33" t="s">
        <v>81</v>
      </c>
      <c r="F71" s="34">
        <v>21850658.4</v>
      </c>
      <c r="G71" s="34">
        <v>25827875.03</v>
      </c>
      <c r="H71" s="34">
        <v>3977216.63</v>
      </c>
      <c r="I71" s="34">
        <v>3977216.63</v>
      </c>
      <c r="J71" s="34">
        <v>3977216.63</v>
      </c>
      <c r="K71" s="34">
        <v>0</v>
      </c>
      <c r="L71" s="34">
        <v>0</v>
      </c>
      <c r="M71" s="34">
        <v>9675658.4</v>
      </c>
      <c r="N71" s="34">
        <f t="shared" si="22"/>
        <v>12174999.999999998</v>
      </c>
      <c r="O71" s="19">
        <f t="shared" si="23"/>
        <v>5194716.63</v>
      </c>
      <c r="P71" s="19">
        <f t="shared" si="24"/>
        <v>-1217500</v>
      </c>
      <c r="Q71" s="35">
        <f aca="true" t="shared" si="25" ref="Q71:Q80">IF(P71&lt;0,0,P71)</f>
        <v>0</v>
      </c>
    </row>
    <row r="72" spans="1:17" ht="15.75">
      <c r="A72" s="30" t="s">
        <v>475</v>
      </c>
      <c r="B72" s="30" t="s">
        <v>577</v>
      </c>
      <c r="C72" s="30" t="s">
        <v>587</v>
      </c>
      <c r="D72" s="33" t="s">
        <v>75</v>
      </c>
      <c r="E72" s="33" t="s">
        <v>588</v>
      </c>
      <c r="F72" s="34">
        <v>15455826.5</v>
      </c>
      <c r="G72" s="34">
        <v>16528819.16</v>
      </c>
      <c r="H72" s="34">
        <v>1072992.66</v>
      </c>
      <c r="I72" s="34">
        <v>1072992.66</v>
      </c>
      <c r="J72" s="34">
        <v>1072992.66</v>
      </c>
      <c r="K72" s="34">
        <v>0</v>
      </c>
      <c r="L72" s="34">
        <v>0</v>
      </c>
      <c r="M72" s="34">
        <v>10072826.5</v>
      </c>
      <c r="N72" s="34">
        <f t="shared" si="22"/>
        <v>5383000</v>
      </c>
      <c r="O72" s="19">
        <f t="shared" si="23"/>
        <v>1611292.66</v>
      </c>
      <c r="P72" s="19">
        <f t="shared" si="24"/>
        <v>-538300</v>
      </c>
      <c r="Q72" s="35">
        <f t="shared" si="25"/>
        <v>0</v>
      </c>
    </row>
    <row r="73" spans="1:17" ht="15.75">
      <c r="A73" s="30" t="s">
        <v>475</v>
      </c>
      <c r="B73" s="30" t="s">
        <v>577</v>
      </c>
      <c r="C73" s="30" t="s">
        <v>589</v>
      </c>
      <c r="D73" s="33" t="s">
        <v>75</v>
      </c>
      <c r="E73" s="33" t="s">
        <v>590</v>
      </c>
      <c r="F73" s="34">
        <v>9463032.01</v>
      </c>
      <c r="G73" s="34">
        <v>10591834.19</v>
      </c>
      <c r="H73" s="34">
        <v>1128802.18</v>
      </c>
      <c r="I73" s="34">
        <v>1128802.18</v>
      </c>
      <c r="J73" s="34">
        <v>1128802.18</v>
      </c>
      <c r="K73" s="34">
        <v>0</v>
      </c>
      <c r="L73" s="34">
        <v>0</v>
      </c>
      <c r="M73" s="34">
        <v>2521732.01</v>
      </c>
      <c r="N73" s="34">
        <f t="shared" si="22"/>
        <v>6941300</v>
      </c>
      <c r="O73" s="19">
        <f t="shared" si="23"/>
        <v>1822932.18</v>
      </c>
      <c r="P73" s="19">
        <f t="shared" si="24"/>
        <v>-694130</v>
      </c>
      <c r="Q73" s="35">
        <f t="shared" si="25"/>
        <v>0</v>
      </c>
    </row>
    <row r="74" spans="1:17" ht="15.75">
      <c r="A74" s="30" t="s">
        <v>475</v>
      </c>
      <c r="B74" s="30" t="s">
        <v>577</v>
      </c>
      <c r="C74" s="30" t="s">
        <v>591</v>
      </c>
      <c r="D74" s="33" t="s">
        <v>75</v>
      </c>
      <c r="E74" s="33" t="s">
        <v>592</v>
      </c>
      <c r="F74" s="34">
        <v>20644970.66</v>
      </c>
      <c r="G74" s="34">
        <v>21074861.58</v>
      </c>
      <c r="H74" s="34">
        <v>429890.92</v>
      </c>
      <c r="I74" s="34">
        <v>429890.92</v>
      </c>
      <c r="J74" s="34">
        <v>429890.92</v>
      </c>
      <c r="K74" s="34">
        <v>0</v>
      </c>
      <c r="L74" s="34">
        <v>0</v>
      </c>
      <c r="M74" s="34">
        <v>11149970.66</v>
      </c>
      <c r="N74" s="34">
        <f t="shared" si="22"/>
        <v>9495000</v>
      </c>
      <c r="O74" s="19">
        <f t="shared" si="23"/>
        <v>1379390.92</v>
      </c>
      <c r="P74" s="19">
        <f t="shared" si="24"/>
        <v>-949500</v>
      </c>
      <c r="Q74" s="35">
        <f t="shared" si="25"/>
        <v>0</v>
      </c>
    </row>
    <row r="75" spans="1:17" ht="15.75">
      <c r="A75" s="30" t="s">
        <v>475</v>
      </c>
      <c r="B75" s="30" t="s">
        <v>577</v>
      </c>
      <c r="C75" s="30" t="s">
        <v>593</v>
      </c>
      <c r="D75" s="33" t="s">
        <v>75</v>
      </c>
      <c r="E75" s="33" t="s">
        <v>594</v>
      </c>
      <c r="F75" s="34">
        <v>20589430</v>
      </c>
      <c r="G75" s="34">
        <v>19676604.81</v>
      </c>
      <c r="H75" s="34">
        <v>-912825.19</v>
      </c>
      <c r="I75" s="34">
        <v>0</v>
      </c>
      <c r="J75" s="34">
        <v>1887174.81</v>
      </c>
      <c r="K75" s="34"/>
      <c r="L75" s="34">
        <v>0</v>
      </c>
      <c r="M75" s="34">
        <v>5987430</v>
      </c>
      <c r="N75" s="34">
        <f t="shared" si="22"/>
        <v>14602000</v>
      </c>
      <c r="O75" s="19">
        <f t="shared" si="23"/>
        <v>3347374.81</v>
      </c>
      <c r="P75" s="19">
        <f t="shared" si="24"/>
        <v>-3347374.81</v>
      </c>
      <c r="Q75" s="35">
        <f t="shared" si="25"/>
        <v>0</v>
      </c>
    </row>
    <row r="76" spans="1:17" ht="15.75">
      <c r="A76" s="30" t="s">
        <v>475</v>
      </c>
      <c r="B76" s="30" t="s">
        <v>577</v>
      </c>
      <c r="C76" s="30" t="s">
        <v>595</v>
      </c>
      <c r="D76" s="33" t="s">
        <v>75</v>
      </c>
      <c r="E76" s="33" t="s">
        <v>596</v>
      </c>
      <c r="F76" s="34">
        <v>20929071.07</v>
      </c>
      <c r="G76" s="34">
        <v>25039398.31</v>
      </c>
      <c r="H76" s="34">
        <v>4110327.24</v>
      </c>
      <c r="I76" s="34">
        <v>4110327.24</v>
      </c>
      <c r="J76" s="34">
        <v>4110327.24</v>
      </c>
      <c r="K76" s="34">
        <v>0</v>
      </c>
      <c r="L76" s="34">
        <v>0</v>
      </c>
      <c r="M76" s="34">
        <v>10924071.07</v>
      </c>
      <c r="N76" s="34">
        <f t="shared" si="22"/>
        <v>10005000</v>
      </c>
      <c r="O76" s="19">
        <f t="shared" si="23"/>
        <v>5110827.24</v>
      </c>
      <c r="P76" s="19">
        <f t="shared" si="24"/>
        <v>-1000500</v>
      </c>
      <c r="Q76" s="35">
        <f t="shared" si="25"/>
        <v>0</v>
      </c>
    </row>
    <row r="77" spans="1:17" ht="15.75">
      <c r="A77" s="30" t="s">
        <v>475</v>
      </c>
      <c r="B77" s="30" t="s">
        <v>577</v>
      </c>
      <c r="C77" s="30" t="s">
        <v>597</v>
      </c>
      <c r="D77" s="33" t="s">
        <v>75</v>
      </c>
      <c r="E77" s="33" t="s">
        <v>598</v>
      </c>
      <c r="F77" s="34">
        <v>8993550.19</v>
      </c>
      <c r="G77" s="34">
        <v>11442495.8</v>
      </c>
      <c r="H77" s="34">
        <v>2448945.61</v>
      </c>
      <c r="I77" s="34">
        <v>2448945.61</v>
      </c>
      <c r="J77" s="34">
        <v>1148945.61</v>
      </c>
      <c r="K77" s="34">
        <v>1300000</v>
      </c>
      <c r="L77" s="34">
        <v>0</v>
      </c>
      <c r="M77" s="34">
        <v>1313550.19</v>
      </c>
      <c r="N77" s="34">
        <f t="shared" si="22"/>
        <v>7680000</v>
      </c>
      <c r="O77" s="19">
        <f t="shared" si="23"/>
        <v>3216945.6100000003</v>
      </c>
      <c r="P77" s="19">
        <f t="shared" si="24"/>
        <v>-768000.0000000005</v>
      </c>
      <c r="Q77" s="35">
        <f t="shared" si="25"/>
        <v>0</v>
      </c>
    </row>
    <row r="78" spans="1:17" ht="15.75">
      <c r="A78" s="30" t="s">
        <v>475</v>
      </c>
      <c r="B78" s="30" t="s">
        <v>577</v>
      </c>
      <c r="C78" s="30" t="s">
        <v>599</v>
      </c>
      <c r="D78" s="33" t="s">
        <v>75</v>
      </c>
      <c r="E78" s="33" t="s">
        <v>600</v>
      </c>
      <c r="F78" s="34">
        <v>12810830</v>
      </c>
      <c r="G78" s="34">
        <v>14370140.03</v>
      </c>
      <c r="H78" s="34">
        <v>1559310.03</v>
      </c>
      <c r="I78" s="34">
        <v>1559310.03</v>
      </c>
      <c r="J78" s="34">
        <v>1559310.03</v>
      </c>
      <c r="K78" s="34">
        <v>0</v>
      </c>
      <c r="L78" s="34">
        <v>0</v>
      </c>
      <c r="M78" s="34">
        <v>5863130</v>
      </c>
      <c r="N78" s="34">
        <f t="shared" si="22"/>
        <v>6947700</v>
      </c>
      <c r="O78" s="19">
        <f t="shared" si="23"/>
        <v>2254080.0300000003</v>
      </c>
      <c r="P78" s="19">
        <f t="shared" si="24"/>
        <v>-694770.0000000002</v>
      </c>
      <c r="Q78" s="35">
        <f t="shared" si="25"/>
        <v>0</v>
      </c>
    </row>
    <row r="79" spans="1:17" ht="15.75">
      <c r="A79" s="30" t="s">
        <v>475</v>
      </c>
      <c r="B79" s="30" t="s">
        <v>577</v>
      </c>
      <c r="C79" s="30" t="s">
        <v>601</v>
      </c>
      <c r="D79" s="33" t="s">
        <v>75</v>
      </c>
      <c r="E79" s="33" t="s">
        <v>602</v>
      </c>
      <c r="F79" s="34">
        <v>5061830</v>
      </c>
      <c r="G79" s="34">
        <v>5664586.94</v>
      </c>
      <c r="H79" s="34">
        <v>602756.94</v>
      </c>
      <c r="I79" s="34">
        <v>602756.94</v>
      </c>
      <c r="J79" s="34">
        <v>602756.94</v>
      </c>
      <c r="K79" s="34">
        <v>0</v>
      </c>
      <c r="L79" s="34">
        <v>0</v>
      </c>
      <c r="M79" s="34">
        <v>2584830</v>
      </c>
      <c r="N79" s="34">
        <f t="shared" si="22"/>
        <v>2477000</v>
      </c>
      <c r="O79" s="19">
        <f t="shared" si="23"/>
        <v>850456.94</v>
      </c>
      <c r="P79" s="19">
        <f t="shared" si="24"/>
        <v>-247700</v>
      </c>
      <c r="Q79" s="35">
        <f t="shared" si="25"/>
        <v>0</v>
      </c>
    </row>
    <row r="80" spans="1:17" ht="15.75">
      <c r="A80" s="30" t="s">
        <v>475</v>
      </c>
      <c r="B80" s="30" t="s">
        <v>577</v>
      </c>
      <c r="C80" s="30" t="s">
        <v>603</v>
      </c>
      <c r="D80" s="33" t="s">
        <v>75</v>
      </c>
      <c r="E80" s="33" t="s">
        <v>604</v>
      </c>
      <c r="F80" s="34">
        <v>10134088.09</v>
      </c>
      <c r="G80" s="34">
        <v>11314837.9</v>
      </c>
      <c r="H80" s="34">
        <v>1180749.81</v>
      </c>
      <c r="I80" s="34">
        <v>1180749.81</v>
      </c>
      <c r="J80" s="34">
        <v>1180749.81</v>
      </c>
      <c r="K80" s="34">
        <v>0</v>
      </c>
      <c r="L80" s="34">
        <v>0</v>
      </c>
      <c r="M80" s="34">
        <v>4711588.09</v>
      </c>
      <c r="N80" s="34">
        <f t="shared" si="22"/>
        <v>5422500</v>
      </c>
      <c r="O80" s="19">
        <f t="shared" si="23"/>
        <v>1722999.81</v>
      </c>
      <c r="P80" s="19">
        <f t="shared" si="24"/>
        <v>-542250</v>
      </c>
      <c r="Q80" s="35">
        <f t="shared" si="25"/>
        <v>0</v>
      </c>
    </row>
    <row r="81" spans="1:17" ht="15.75">
      <c r="A81" s="30" t="s">
        <v>467</v>
      </c>
      <c r="B81" s="30" t="s">
        <v>605</v>
      </c>
      <c r="C81" s="30" t="s">
        <v>429</v>
      </c>
      <c r="D81" s="31" t="s">
        <v>91</v>
      </c>
      <c r="E81" s="31" t="s">
        <v>469</v>
      </c>
      <c r="F81" s="32">
        <f>SUM(F82:F91)</f>
        <v>406290544.68999994</v>
      </c>
      <c r="G81" s="32">
        <f>SUM(G82:G91)</f>
        <v>462669729.5</v>
      </c>
      <c r="H81" s="32">
        <f>SUM(H82:H91)</f>
        <v>55882824.809999995</v>
      </c>
      <c r="I81" s="32">
        <f aca="true" t="shared" si="26" ref="I81:Q81">SUM(I82:I91)</f>
        <v>55882824.809999995</v>
      </c>
      <c r="J81" s="32">
        <f>SUM(J82:J91)</f>
        <v>46482824.809999995</v>
      </c>
      <c r="K81" s="32">
        <f>SUM(K82:K91)</f>
        <v>0</v>
      </c>
      <c r="L81" s="32">
        <f>SUM(L82:L91)</f>
        <v>0</v>
      </c>
      <c r="M81" s="32">
        <f>SUM(M82:M91)</f>
        <v>96772644.69</v>
      </c>
      <c r="N81" s="32">
        <f t="shared" si="26"/>
        <v>309517900</v>
      </c>
      <c r="O81" s="32">
        <f t="shared" si="26"/>
        <v>77434614.81</v>
      </c>
      <c r="P81" s="32">
        <f t="shared" si="26"/>
        <v>-21551790</v>
      </c>
      <c r="Q81" s="32">
        <f t="shared" si="26"/>
        <v>0</v>
      </c>
    </row>
    <row r="82" spans="1:17" ht="15.75">
      <c r="A82" s="30" t="s">
        <v>475</v>
      </c>
      <c r="B82" s="30" t="s">
        <v>605</v>
      </c>
      <c r="C82" s="30" t="s">
        <v>606</v>
      </c>
      <c r="D82" s="33" t="s">
        <v>91</v>
      </c>
      <c r="E82" s="33" t="s">
        <v>607</v>
      </c>
      <c r="F82" s="34">
        <v>43309581.26</v>
      </c>
      <c r="G82" s="34">
        <v>54690620.69</v>
      </c>
      <c r="H82" s="34">
        <v>11381039.43</v>
      </c>
      <c r="I82" s="34">
        <v>11381039.43</v>
      </c>
      <c r="J82" s="34">
        <v>11381039.43</v>
      </c>
      <c r="K82" s="34">
        <v>0</v>
      </c>
      <c r="L82" s="34">
        <v>0</v>
      </c>
      <c r="M82" s="34">
        <v>11470581.26</v>
      </c>
      <c r="N82" s="34">
        <f aca="true" t="shared" si="27" ref="N82:N91">F82-M82</f>
        <v>31839000</v>
      </c>
      <c r="O82" s="19">
        <f aca="true" t="shared" si="28" ref="O82:O91">N82*0.1+J82+K82</f>
        <v>14564939.43</v>
      </c>
      <c r="P82" s="19">
        <f aca="true" t="shared" si="29" ref="P82:P91">I82-O82</f>
        <v>-3183900</v>
      </c>
      <c r="Q82" s="35">
        <f aca="true" t="shared" si="30" ref="Q82:Q91">IF(P82&lt;0,0,P82)</f>
        <v>0</v>
      </c>
    </row>
    <row r="83" spans="1:17" ht="15.75">
      <c r="A83" s="30" t="s">
        <v>475</v>
      </c>
      <c r="B83" s="30" t="s">
        <v>605</v>
      </c>
      <c r="C83" s="30" t="s">
        <v>608</v>
      </c>
      <c r="D83" s="33" t="s">
        <v>91</v>
      </c>
      <c r="E83" s="33" t="s">
        <v>609</v>
      </c>
      <c r="F83" s="34">
        <v>145622700</v>
      </c>
      <c r="G83" s="34">
        <v>166119849.57</v>
      </c>
      <c r="H83" s="34">
        <v>20497149.57</v>
      </c>
      <c r="I83" s="34">
        <v>20497149.57</v>
      </c>
      <c r="J83" s="34">
        <v>8997149.57</v>
      </c>
      <c r="K83" s="34">
        <v>0</v>
      </c>
      <c r="L83" s="34">
        <v>0</v>
      </c>
      <c r="M83" s="34">
        <v>29911700</v>
      </c>
      <c r="N83" s="34">
        <f t="shared" si="27"/>
        <v>115711000</v>
      </c>
      <c r="O83" s="19">
        <f t="shared" si="28"/>
        <v>20568249.57</v>
      </c>
      <c r="P83" s="19">
        <f t="shared" si="29"/>
        <v>-71100</v>
      </c>
      <c r="Q83" s="35">
        <f t="shared" si="30"/>
        <v>0</v>
      </c>
    </row>
    <row r="84" spans="1:17" ht="15.75">
      <c r="A84" s="30" t="s">
        <v>475</v>
      </c>
      <c r="B84" s="30" t="s">
        <v>605</v>
      </c>
      <c r="C84" s="30" t="s">
        <v>610</v>
      </c>
      <c r="D84" s="33" t="s">
        <v>91</v>
      </c>
      <c r="E84" s="33" t="s">
        <v>583</v>
      </c>
      <c r="F84" s="34">
        <v>8160058.62</v>
      </c>
      <c r="G84" s="34">
        <v>8673671.2</v>
      </c>
      <c r="H84" s="34">
        <v>454712.58</v>
      </c>
      <c r="I84" s="34">
        <v>454712.58</v>
      </c>
      <c r="J84" s="34">
        <v>454712.58</v>
      </c>
      <c r="K84" s="34">
        <v>0</v>
      </c>
      <c r="L84" s="34">
        <v>0</v>
      </c>
      <c r="M84" s="34">
        <v>3557758.62</v>
      </c>
      <c r="N84" s="34">
        <f t="shared" si="27"/>
        <v>4602300</v>
      </c>
      <c r="O84" s="19">
        <f t="shared" si="28"/>
        <v>914942.5800000001</v>
      </c>
      <c r="P84" s="19">
        <f t="shared" si="29"/>
        <v>-460230.00000000006</v>
      </c>
      <c r="Q84" s="35">
        <f t="shared" si="30"/>
        <v>0</v>
      </c>
    </row>
    <row r="85" spans="1:17" ht="15.75">
      <c r="A85" s="30" t="s">
        <v>475</v>
      </c>
      <c r="B85" s="30" t="s">
        <v>605</v>
      </c>
      <c r="C85" s="30" t="s">
        <v>611</v>
      </c>
      <c r="D85" s="33" t="s">
        <v>91</v>
      </c>
      <c r="E85" s="33" t="s">
        <v>612</v>
      </c>
      <c r="F85" s="34">
        <v>28281444.44</v>
      </c>
      <c r="G85" s="34">
        <v>31147438.04</v>
      </c>
      <c r="H85" s="34">
        <v>2865993.6</v>
      </c>
      <c r="I85" s="34">
        <v>2865993.6</v>
      </c>
      <c r="J85" s="34">
        <v>2865993.6</v>
      </c>
      <c r="K85" s="34">
        <v>0</v>
      </c>
      <c r="L85" s="34">
        <v>0</v>
      </c>
      <c r="M85" s="34">
        <v>6003444.44</v>
      </c>
      <c r="N85" s="34">
        <f t="shared" si="27"/>
        <v>22278000</v>
      </c>
      <c r="O85" s="19">
        <f t="shared" si="28"/>
        <v>5093793.6</v>
      </c>
      <c r="P85" s="19">
        <f t="shared" si="29"/>
        <v>-2227799.9999999995</v>
      </c>
      <c r="Q85" s="35">
        <f t="shared" si="30"/>
        <v>0</v>
      </c>
    </row>
    <row r="86" spans="1:17" ht="15.75">
      <c r="A86" s="30" t="s">
        <v>475</v>
      </c>
      <c r="B86" s="30" t="s">
        <v>605</v>
      </c>
      <c r="C86" s="30" t="s">
        <v>613</v>
      </c>
      <c r="D86" s="33" t="s">
        <v>91</v>
      </c>
      <c r="E86" s="33" t="s">
        <v>614</v>
      </c>
      <c r="F86" s="34">
        <v>37164924</v>
      </c>
      <c r="G86" s="34">
        <v>40063536.42</v>
      </c>
      <c r="H86" s="34">
        <v>2801612.42</v>
      </c>
      <c r="I86" s="34">
        <v>2801612.42</v>
      </c>
      <c r="J86" s="34">
        <v>3501612.42</v>
      </c>
      <c r="K86" s="34">
        <v>0</v>
      </c>
      <c r="L86" s="34">
        <v>0</v>
      </c>
      <c r="M86" s="34">
        <v>12084924</v>
      </c>
      <c r="N86" s="34">
        <f t="shared" si="27"/>
        <v>25080000</v>
      </c>
      <c r="O86" s="19">
        <f t="shared" si="28"/>
        <v>6009612.42</v>
      </c>
      <c r="P86" s="19">
        <f t="shared" si="29"/>
        <v>-3208000</v>
      </c>
      <c r="Q86" s="35">
        <f t="shared" si="30"/>
        <v>0</v>
      </c>
    </row>
    <row r="87" spans="1:17" ht="15.75">
      <c r="A87" s="30" t="s">
        <v>475</v>
      </c>
      <c r="B87" s="30" t="s">
        <v>605</v>
      </c>
      <c r="C87" s="30" t="s">
        <v>615</v>
      </c>
      <c r="D87" s="33" t="s">
        <v>91</v>
      </c>
      <c r="E87" s="33" t="s">
        <v>616</v>
      </c>
      <c r="F87" s="34">
        <v>51420849.09</v>
      </c>
      <c r="G87" s="34">
        <v>56375370.56</v>
      </c>
      <c r="H87" s="34">
        <v>4895621.47</v>
      </c>
      <c r="I87" s="34">
        <v>4895621.47</v>
      </c>
      <c r="J87" s="34">
        <v>6295621.47</v>
      </c>
      <c r="K87" s="34">
        <v>0</v>
      </c>
      <c r="L87" s="34">
        <v>0</v>
      </c>
      <c r="M87" s="34">
        <v>1545749.09</v>
      </c>
      <c r="N87" s="34">
        <f t="shared" si="27"/>
        <v>49875100</v>
      </c>
      <c r="O87" s="19">
        <f t="shared" si="28"/>
        <v>11283131.469999999</v>
      </c>
      <c r="P87" s="19">
        <f t="shared" si="29"/>
        <v>-6387509.999999999</v>
      </c>
      <c r="Q87" s="35">
        <f t="shared" si="30"/>
        <v>0</v>
      </c>
    </row>
    <row r="88" spans="1:17" ht="15.75">
      <c r="A88" s="30" t="s">
        <v>475</v>
      </c>
      <c r="B88" s="30" t="s">
        <v>605</v>
      </c>
      <c r="C88" s="30" t="s">
        <v>617</v>
      </c>
      <c r="D88" s="33" t="s">
        <v>91</v>
      </c>
      <c r="E88" s="33" t="s">
        <v>618</v>
      </c>
      <c r="F88" s="34">
        <v>9706036.94</v>
      </c>
      <c r="G88" s="34">
        <v>10911256.69</v>
      </c>
      <c r="H88" s="34">
        <v>982559.75</v>
      </c>
      <c r="I88" s="34">
        <v>982559.75</v>
      </c>
      <c r="J88" s="34">
        <v>982559.75</v>
      </c>
      <c r="K88" s="34">
        <v>0</v>
      </c>
      <c r="L88" s="34">
        <v>0</v>
      </c>
      <c r="M88" s="34">
        <v>3414536.94</v>
      </c>
      <c r="N88" s="34">
        <f t="shared" si="27"/>
        <v>6291500</v>
      </c>
      <c r="O88" s="19">
        <f t="shared" si="28"/>
        <v>1611709.75</v>
      </c>
      <c r="P88" s="19">
        <f t="shared" si="29"/>
        <v>-629150</v>
      </c>
      <c r="Q88" s="35">
        <f t="shared" si="30"/>
        <v>0</v>
      </c>
    </row>
    <row r="89" spans="1:17" ht="15.75">
      <c r="A89" s="30" t="s">
        <v>475</v>
      </c>
      <c r="B89" s="30" t="s">
        <v>605</v>
      </c>
      <c r="C89" s="30" t="s">
        <v>619</v>
      </c>
      <c r="D89" s="33" t="s">
        <v>91</v>
      </c>
      <c r="E89" s="33" t="s">
        <v>620</v>
      </c>
      <c r="F89" s="34">
        <v>31361200</v>
      </c>
      <c r="G89" s="34">
        <v>34279567.36</v>
      </c>
      <c r="H89" s="34">
        <v>2918367.36</v>
      </c>
      <c r="I89" s="34">
        <v>2918367.36</v>
      </c>
      <c r="J89" s="34">
        <v>2918367.36</v>
      </c>
      <c r="K89" s="34">
        <v>0</v>
      </c>
      <c r="L89" s="34">
        <v>0</v>
      </c>
      <c r="M89" s="34">
        <v>14043200</v>
      </c>
      <c r="N89" s="34">
        <f t="shared" si="27"/>
        <v>17318000</v>
      </c>
      <c r="O89" s="19">
        <f t="shared" si="28"/>
        <v>4650167.359999999</v>
      </c>
      <c r="P89" s="19">
        <f t="shared" si="29"/>
        <v>-1731799.9999999995</v>
      </c>
      <c r="Q89" s="35">
        <f t="shared" si="30"/>
        <v>0</v>
      </c>
    </row>
    <row r="90" spans="1:17" ht="15.75">
      <c r="A90" s="30" t="s">
        <v>475</v>
      </c>
      <c r="B90" s="30" t="s">
        <v>605</v>
      </c>
      <c r="C90" s="30" t="s">
        <v>621</v>
      </c>
      <c r="D90" s="33" t="s">
        <v>91</v>
      </c>
      <c r="E90" s="33" t="s">
        <v>622</v>
      </c>
      <c r="F90" s="34">
        <v>28780926.95</v>
      </c>
      <c r="G90" s="34">
        <v>34728173.85</v>
      </c>
      <c r="H90" s="34">
        <v>5947246.9</v>
      </c>
      <c r="I90" s="34">
        <v>5947246.9</v>
      </c>
      <c r="J90" s="34">
        <v>5947246.9</v>
      </c>
      <c r="K90" s="34">
        <v>0</v>
      </c>
      <c r="L90" s="34">
        <v>0</v>
      </c>
      <c r="M90" s="34">
        <v>9552926.95</v>
      </c>
      <c r="N90" s="34">
        <f t="shared" si="27"/>
        <v>19228000</v>
      </c>
      <c r="O90" s="19">
        <f t="shared" si="28"/>
        <v>7870046.9</v>
      </c>
      <c r="P90" s="19">
        <f t="shared" si="29"/>
        <v>-1922800</v>
      </c>
      <c r="Q90" s="35">
        <f t="shared" si="30"/>
        <v>0</v>
      </c>
    </row>
    <row r="91" spans="1:17" ht="15.75">
      <c r="A91" s="30" t="s">
        <v>475</v>
      </c>
      <c r="B91" s="30" t="s">
        <v>605</v>
      </c>
      <c r="C91" s="30" t="s">
        <v>623</v>
      </c>
      <c r="D91" s="33" t="s">
        <v>91</v>
      </c>
      <c r="E91" s="33" t="s">
        <v>624</v>
      </c>
      <c r="F91" s="34">
        <v>22482823.39</v>
      </c>
      <c r="G91" s="34">
        <v>25680245.12</v>
      </c>
      <c r="H91" s="34">
        <v>3138521.73</v>
      </c>
      <c r="I91" s="34">
        <v>3138521.73</v>
      </c>
      <c r="J91" s="34">
        <v>3138521.73</v>
      </c>
      <c r="K91" s="34">
        <v>0</v>
      </c>
      <c r="L91" s="34">
        <v>0</v>
      </c>
      <c r="M91" s="34">
        <v>5187823.39</v>
      </c>
      <c r="N91" s="34">
        <f t="shared" si="27"/>
        <v>17295000</v>
      </c>
      <c r="O91" s="19">
        <f t="shared" si="28"/>
        <v>4868021.73</v>
      </c>
      <c r="P91" s="19">
        <f t="shared" si="29"/>
        <v>-1729500.0000000005</v>
      </c>
      <c r="Q91" s="35">
        <f t="shared" si="30"/>
        <v>0</v>
      </c>
    </row>
    <row r="92" spans="1:17" ht="15.75">
      <c r="A92" s="30" t="s">
        <v>467</v>
      </c>
      <c r="B92" s="30" t="s">
        <v>625</v>
      </c>
      <c r="C92" s="30" t="s">
        <v>429</v>
      </c>
      <c r="D92" s="31" t="s">
        <v>101</v>
      </c>
      <c r="E92" s="31" t="s">
        <v>469</v>
      </c>
      <c r="F92" s="32">
        <f>SUM(F93:F103)</f>
        <v>595903011.1</v>
      </c>
      <c r="G92" s="32">
        <f>SUM(G93:G103)</f>
        <v>619128789.67</v>
      </c>
      <c r="H92" s="32">
        <f>SUM(H93:H103)</f>
        <v>23225778.57</v>
      </c>
      <c r="I92" s="32">
        <f aca="true" t="shared" si="31" ref="I92:Q92">SUM(I93:I103)</f>
        <v>23225778.57</v>
      </c>
      <c r="J92" s="32">
        <f>SUM(J93:J103)</f>
        <v>27655778.57</v>
      </c>
      <c r="K92" s="32"/>
      <c r="L92" s="32">
        <f>SUM(L93:L103)</f>
        <v>0</v>
      </c>
      <c r="M92" s="32">
        <f>SUM(M93:M103)</f>
        <v>161848811.10000002</v>
      </c>
      <c r="N92" s="32">
        <f t="shared" si="31"/>
        <v>434054200</v>
      </c>
      <c r="O92" s="32">
        <f t="shared" si="31"/>
        <v>73661198.57</v>
      </c>
      <c r="P92" s="32">
        <f t="shared" si="31"/>
        <v>-50435420</v>
      </c>
      <c r="Q92" s="32">
        <f t="shared" si="31"/>
        <v>0</v>
      </c>
    </row>
    <row r="93" spans="1:17" ht="15.75">
      <c r="A93" s="30" t="s">
        <v>470</v>
      </c>
      <c r="B93" s="30" t="s">
        <v>625</v>
      </c>
      <c r="C93" s="30" t="s">
        <v>626</v>
      </c>
      <c r="D93" s="33" t="s">
        <v>101</v>
      </c>
      <c r="E93" s="33" t="s">
        <v>102</v>
      </c>
      <c r="F93" s="34">
        <v>448280744.81</v>
      </c>
      <c r="G93" s="34">
        <v>454746512.35</v>
      </c>
      <c r="H93" s="34">
        <v>6465767.54</v>
      </c>
      <c r="I93" s="34">
        <v>6465767.54</v>
      </c>
      <c r="J93" s="34">
        <v>11165767.54</v>
      </c>
      <c r="K93" s="34"/>
      <c r="L93" s="34">
        <v>0</v>
      </c>
      <c r="M93" s="34">
        <v>93280744.81</v>
      </c>
      <c r="N93" s="34">
        <f aca="true" t="shared" si="32" ref="N93:N103">F93-M93</f>
        <v>355000000</v>
      </c>
      <c r="O93" s="19">
        <f aca="true" t="shared" si="33" ref="O93:O103">N93*0.1+J93+K93</f>
        <v>46665767.54</v>
      </c>
      <c r="P93" s="19">
        <f aca="true" t="shared" si="34" ref="P93:P103">I93-O93</f>
        <v>-40200000</v>
      </c>
      <c r="Q93" s="35">
        <f aca="true" t="shared" si="35" ref="Q93:Q103">IF(P93&lt;0,0,P93)</f>
        <v>0</v>
      </c>
    </row>
    <row r="94" spans="1:17" ht="15.75">
      <c r="A94" s="30" t="s">
        <v>475</v>
      </c>
      <c r="B94" s="30" t="s">
        <v>625</v>
      </c>
      <c r="C94" s="30" t="s">
        <v>627</v>
      </c>
      <c r="D94" s="33" t="s">
        <v>101</v>
      </c>
      <c r="E94" s="33" t="s">
        <v>628</v>
      </c>
      <c r="F94" s="34">
        <v>20107393.02</v>
      </c>
      <c r="G94" s="34">
        <v>27262801.09</v>
      </c>
      <c r="H94" s="34">
        <v>7155408.07</v>
      </c>
      <c r="I94" s="34">
        <v>7155408.07</v>
      </c>
      <c r="J94" s="34">
        <v>9155408.07</v>
      </c>
      <c r="K94" s="34"/>
      <c r="L94" s="34">
        <v>0</v>
      </c>
      <c r="M94" s="34">
        <v>9957393.02</v>
      </c>
      <c r="N94" s="34">
        <f t="shared" si="32"/>
        <v>10150000</v>
      </c>
      <c r="O94" s="19">
        <f t="shared" si="33"/>
        <v>10170408.07</v>
      </c>
      <c r="P94" s="19">
        <f t="shared" si="34"/>
        <v>-3015000</v>
      </c>
      <c r="Q94" s="35">
        <f t="shared" si="35"/>
        <v>0</v>
      </c>
    </row>
    <row r="95" spans="1:17" ht="15.75">
      <c r="A95" s="30" t="s">
        <v>475</v>
      </c>
      <c r="B95" s="30" t="s">
        <v>625</v>
      </c>
      <c r="C95" s="30" t="s">
        <v>629</v>
      </c>
      <c r="D95" s="33" t="s">
        <v>101</v>
      </c>
      <c r="E95" s="33" t="s">
        <v>630</v>
      </c>
      <c r="F95" s="34">
        <v>23018414.52</v>
      </c>
      <c r="G95" s="34">
        <v>26506188.71</v>
      </c>
      <c r="H95" s="34">
        <v>3487774.19</v>
      </c>
      <c r="I95" s="34">
        <v>3487774.19</v>
      </c>
      <c r="J95" s="34">
        <v>3487774.19</v>
      </c>
      <c r="K95" s="34">
        <v>0</v>
      </c>
      <c r="L95" s="34">
        <v>0</v>
      </c>
      <c r="M95" s="34">
        <v>9648414.52</v>
      </c>
      <c r="N95" s="34">
        <f t="shared" si="32"/>
        <v>13370000</v>
      </c>
      <c r="O95" s="19">
        <f t="shared" si="33"/>
        <v>4824774.1899999995</v>
      </c>
      <c r="P95" s="19">
        <f t="shared" si="34"/>
        <v>-1336999.9999999995</v>
      </c>
      <c r="Q95" s="35">
        <f t="shared" si="35"/>
        <v>0</v>
      </c>
    </row>
    <row r="96" spans="1:17" ht="15.75">
      <c r="A96" s="30" t="s">
        <v>475</v>
      </c>
      <c r="B96" s="30" t="s">
        <v>625</v>
      </c>
      <c r="C96" s="30" t="s">
        <v>631</v>
      </c>
      <c r="D96" s="33" t="s">
        <v>101</v>
      </c>
      <c r="E96" s="33" t="s">
        <v>632</v>
      </c>
      <c r="F96" s="34">
        <v>19119183.1</v>
      </c>
      <c r="G96" s="34">
        <v>19395690.59</v>
      </c>
      <c r="H96" s="34">
        <v>276507.49</v>
      </c>
      <c r="I96" s="34">
        <v>276507.49</v>
      </c>
      <c r="J96" s="34">
        <v>276507.49</v>
      </c>
      <c r="K96" s="34">
        <v>0</v>
      </c>
      <c r="L96" s="34">
        <v>0</v>
      </c>
      <c r="M96" s="34">
        <v>8090083.1</v>
      </c>
      <c r="N96" s="34">
        <f t="shared" si="32"/>
        <v>11029100.000000002</v>
      </c>
      <c r="O96" s="19">
        <f t="shared" si="33"/>
        <v>1379417.4900000002</v>
      </c>
      <c r="P96" s="19">
        <f t="shared" si="34"/>
        <v>-1102910.0000000002</v>
      </c>
      <c r="Q96" s="35">
        <f t="shared" si="35"/>
        <v>0</v>
      </c>
    </row>
    <row r="97" spans="1:17" ht="15.75">
      <c r="A97" s="30" t="s">
        <v>475</v>
      </c>
      <c r="B97" s="30" t="s">
        <v>625</v>
      </c>
      <c r="C97" s="30" t="s">
        <v>633</v>
      </c>
      <c r="D97" s="33" t="s">
        <v>101</v>
      </c>
      <c r="E97" s="33" t="s">
        <v>634</v>
      </c>
      <c r="F97" s="34">
        <v>11420555.23</v>
      </c>
      <c r="G97" s="34">
        <v>13033870.6</v>
      </c>
      <c r="H97" s="34">
        <v>1613315.37</v>
      </c>
      <c r="I97" s="34">
        <v>1613315.37</v>
      </c>
      <c r="J97" s="34">
        <v>613315.37</v>
      </c>
      <c r="K97" s="34">
        <v>1000000</v>
      </c>
      <c r="L97" s="34">
        <v>0</v>
      </c>
      <c r="M97" s="34">
        <v>2713555.23</v>
      </c>
      <c r="N97" s="34">
        <f t="shared" si="32"/>
        <v>8707000</v>
      </c>
      <c r="O97" s="19">
        <f t="shared" si="33"/>
        <v>2484015.37</v>
      </c>
      <c r="P97" s="19">
        <f t="shared" si="34"/>
        <v>-870700</v>
      </c>
      <c r="Q97" s="35">
        <f t="shared" si="35"/>
        <v>0</v>
      </c>
    </row>
    <row r="98" spans="1:17" ht="15.75">
      <c r="A98" s="30" t="s">
        <v>475</v>
      </c>
      <c r="B98" s="30" t="s">
        <v>625</v>
      </c>
      <c r="C98" s="30" t="s">
        <v>635</v>
      </c>
      <c r="D98" s="33" t="s">
        <v>101</v>
      </c>
      <c r="E98" s="33" t="s">
        <v>636</v>
      </c>
      <c r="F98" s="34">
        <v>14372170.7</v>
      </c>
      <c r="G98" s="34">
        <v>14765183.79</v>
      </c>
      <c r="H98" s="34">
        <v>393013.09</v>
      </c>
      <c r="I98" s="34">
        <v>393013.09</v>
      </c>
      <c r="J98" s="34">
        <v>393013.09</v>
      </c>
      <c r="K98" s="34">
        <v>0</v>
      </c>
      <c r="L98" s="34">
        <v>0</v>
      </c>
      <c r="M98" s="34">
        <v>7272170.7</v>
      </c>
      <c r="N98" s="34">
        <f t="shared" si="32"/>
        <v>7099999.999999999</v>
      </c>
      <c r="O98" s="19">
        <f t="shared" si="33"/>
        <v>1103013.09</v>
      </c>
      <c r="P98" s="19">
        <f t="shared" si="34"/>
        <v>-710000</v>
      </c>
      <c r="Q98" s="35">
        <f t="shared" si="35"/>
        <v>0</v>
      </c>
    </row>
    <row r="99" spans="1:17" ht="15.75">
      <c r="A99" s="30" t="s">
        <v>475</v>
      </c>
      <c r="B99" s="30" t="s">
        <v>625</v>
      </c>
      <c r="C99" s="30" t="s">
        <v>637</v>
      </c>
      <c r="D99" s="33" t="s">
        <v>101</v>
      </c>
      <c r="E99" s="33" t="s">
        <v>638</v>
      </c>
      <c r="F99" s="34">
        <v>10052824.09</v>
      </c>
      <c r="G99" s="34">
        <v>10643383.34</v>
      </c>
      <c r="H99" s="34">
        <v>590559.25</v>
      </c>
      <c r="I99" s="34">
        <v>590559.25</v>
      </c>
      <c r="J99" s="34">
        <v>590559.25</v>
      </c>
      <c r="K99" s="34">
        <v>0</v>
      </c>
      <c r="L99" s="34">
        <v>0</v>
      </c>
      <c r="M99" s="34">
        <v>5152824.09</v>
      </c>
      <c r="N99" s="34">
        <f t="shared" si="32"/>
        <v>4900000</v>
      </c>
      <c r="O99" s="19">
        <f t="shared" si="33"/>
        <v>1080559.25</v>
      </c>
      <c r="P99" s="19">
        <f t="shared" si="34"/>
        <v>-490000</v>
      </c>
      <c r="Q99" s="35">
        <f t="shared" si="35"/>
        <v>0</v>
      </c>
    </row>
    <row r="100" spans="1:17" ht="15.75">
      <c r="A100" s="30" t="s">
        <v>475</v>
      </c>
      <c r="B100" s="30" t="s">
        <v>625</v>
      </c>
      <c r="C100" s="30" t="s">
        <v>639</v>
      </c>
      <c r="D100" s="33" t="s">
        <v>101</v>
      </c>
      <c r="E100" s="33" t="s">
        <v>640</v>
      </c>
      <c r="F100" s="34">
        <v>14198991.3</v>
      </c>
      <c r="G100" s="34">
        <v>16093095.4</v>
      </c>
      <c r="H100" s="34">
        <v>1894104.1</v>
      </c>
      <c r="I100" s="34">
        <v>1894104.1</v>
      </c>
      <c r="J100" s="34">
        <v>294104.1</v>
      </c>
      <c r="K100" s="34">
        <v>1600000</v>
      </c>
      <c r="L100" s="34">
        <v>0</v>
      </c>
      <c r="M100" s="34">
        <v>5978991.3</v>
      </c>
      <c r="N100" s="34">
        <f t="shared" si="32"/>
        <v>8220000.000000001</v>
      </c>
      <c r="O100" s="19">
        <f t="shared" si="33"/>
        <v>2716104.1</v>
      </c>
      <c r="P100" s="19">
        <f t="shared" si="34"/>
        <v>-822000</v>
      </c>
      <c r="Q100" s="35">
        <f t="shared" si="35"/>
        <v>0</v>
      </c>
    </row>
    <row r="101" spans="1:17" ht="15.75">
      <c r="A101" s="30" t="s">
        <v>475</v>
      </c>
      <c r="B101" s="30" t="s">
        <v>625</v>
      </c>
      <c r="C101" s="30" t="s">
        <v>641</v>
      </c>
      <c r="D101" s="33" t="s">
        <v>101</v>
      </c>
      <c r="E101" s="33" t="s">
        <v>642</v>
      </c>
      <c r="F101" s="34">
        <v>5027628.69</v>
      </c>
      <c r="G101" s="34">
        <v>5157282.09</v>
      </c>
      <c r="H101" s="34">
        <v>129653.4</v>
      </c>
      <c r="I101" s="34">
        <v>129653.4</v>
      </c>
      <c r="J101" s="34">
        <v>129653.4</v>
      </c>
      <c r="K101" s="34">
        <v>0</v>
      </c>
      <c r="L101" s="34">
        <v>0</v>
      </c>
      <c r="M101" s="34">
        <v>3105628.69</v>
      </c>
      <c r="N101" s="34">
        <f t="shared" si="32"/>
        <v>1922000.0000000005</v>
      </c>
      <c r="O101" s="19">
        <f t="shared" si="33"/>
        <v>321853.4</v>
      </c>
      <c r="P101" s="19">
        <f t="shared" si="34"/>
        <v>-192200.00000000003</v>
      </c>
      <c r="Q101" s="35">
        <f t="shared" si="35"/>
        <v>0</v>
      </c>
    </row>
    <row r="102" spans="1:17" ht="15.75">
      <c r="A102" s="30" t="s">
        <v>475</v>
      </c>
      <c r="B102" s="30" t="s">
        <v>625</v>
      </c>
      <c r="C102" s="30" t="s">
        <v>643</v>
      </c>
      <c r="D102" s="33" t="s">
        <v>101</v>
      </c>
      <c r="E102" s="33" t="s">
        <v>644</v>
      </c>
      <c r="F102" s="34">
        <v>10313142</v>
      </c>
      <c r="G102" s="34">
        <v>11179889.63</v>
      </c>
      <c r="H102" s="34">
        <v>866747.63</v>
      </c>
      <c r="I102" s="34">
        <v>866747.63</v>
      </c>
      <c r="J102" s="34">
        <v>1196747.63</v>
      </c>
      <c r="K102" s="34"/>
      <c r="L102" s="34">
        <v>0</v>
      </c>
      <c r="M102" s="34">
        <v>5015042</v>
      </c>
      <c r="N102" s="34">
        <f t="shared" si="32"/>
        <v>5298100</v>
      </c>
      <c r="O102" s="19">
        <f t="shared" si="33"/>
        <v>1726557.63</v>
      </c>
      <c r="P102" s="19">
        <f t="shared" si="34"/>
        <v>-859809.9999999999</v>
      </c>
      <c r="Q102" s="35">
        <f t="shared" si="35"/>
        <v>0</v>
      </c>
    </row>
    <row r="103" spans="1:17" ht="15.75">
      <c r="A103" s="30" t="s">
        <v>475</v>
      </c>
      <c r="B103" s="30" t="s">
        <v>625</v>
      </c>
      <c r="C103" s="30" t="s">
        <v>645</v>
      </c>
      <c r="D103" s="33" t="s">
        <v>101</v>
      </c>
      <c r="E103" s="33" t="s">
        <v>646</v>
      </c>
      <c r="F103" s="34">
        <v>19991963.64</v>
      </c>
      <c r="G103" s="34">
        <v>20344892.08</v>
      </c>
      <c r="H103" s="34">
        <v>352928.44</v>
      </c>
      <c r="I103" s="34">
        <v>352928.44</v>
      </c>
      <c r="J103" s="34">
        <v>352928.44</v>
      </c>
      <c r="K103" s="34">
        <v>0</v>
      </c>
      <c r="L103" s="34">
        <v>0</v>
      </c>
      <c r="M103" s="34">
        <v>11633963.64</v>
      </c>
      <c r="N103" s="34">
        <f t="shared" si="32"/>
        <v>8358000</v>
      </c>
      <c r="O103" s="19">
        <f t="shared" si="33"/>
        <v>1188728.44</v>
      </c>
      <c r="P103" s="19">
        <f t="shared" si="34"/>
        <v>-835800</v>
      </c>
      <c r="Q103" s="35">
        <f t="shared" si="35"/>
        <v>0</v>
      </c>
    </row>
    <row r="104" spans="1:17" ht="15.75">
      <c r="A104" s="30" t="s">
        <v>467</v>
      </c>
      <c r="B104" s="30" t="s">
        <v>647</v>
      </c>
      <c r="C104" s="30" t="s">
        <v>429</v>
      </c>
      <c r="D104" s="31" t="s">
        <v>113</v>
      </c>
      <c r="E104" s="31" t="s">
        <v>469</v>
      </c>
      <c r="F104" s="32">
        <f>SUM(F105:F113)</f>
        <v>399851778.6499999</v>
      </c>
      <c r="G104" s="32">
        <f>SUM(G105:G113)</f>
        <v>433798353.85</v>
      </c>
      <c r="H104" s="32">
        <f>SUM(H105:H113)</f>
        <v>33946575.20000001</v>
      </c>
      <c r="I104" s="32">
        <f aca="true" t="shared" si="36" ref="I104:Q104">SUM(I105:I113)</f>
        <v>33946575.20000001</v>
      </c>
      <c r="J104" s="32">
        <f>SUM(J105:J113)</f>
        <v>24121575.200000003</v>
      </c>
      <c r="K104" s="32"/>
      <c r="L104" s="32">
        <f>SUM(L105:L113)</f>
        <v>0</v>
      </c>
      <c r="M104" s="32">
        <f>SUM(M105:M113)</f>
        <v>98767178.65</v>
      </c>
      <c r="N104" s="32">
        <f t="shared" si="36"/>
        <v>301084600</v>
      </c>
      <c r="O104" s="32">
        <f t="shared" si="36"/>
        <v>54230035.2</v>
      </c>
      <c r="P104" s="32">
        <f t="shared" si="36"/>
        <v>-20283460</v>
      </c>
      <c r="Q104" s="32">
        <f t="shared" si="36"/>
        <v>0</v>
      </c>
    </row>
    <row r="105" spans="1:17" ht="15.75">
      <c r="A105" s="30" t="s">
        <v>470</v>
      </c>
      <c r="B105" s="30" t="s">
        <v>647</v>
      </c>
      <c r="C105" s="30" t="s">
        <v>648</v>
      </c>
      <c r="D105" s="33" t="s">
        <v>113</v>
      </c>
      <c r="E105" s="33" t="s">
        <v>114</v>
      </c>
      <c r="F105" s="34">
        <v>229659275.21</v>
      </c>
      <c r="G105" s="34">
        <v>247873222.81</v>
      </c>
      <c r="H105" s="34">
        <v>18213947.6</v>
      </c>
      <c r="I105" s="34">
        <v>18213947.6</v>
      </c>
      <c r="J105" s="34">
        <v>8088947.6</v>
      </c>
      <c r="K105" s="34">
        <v>0</v>
      </c>
      <c r="L105" s="34">
        <v>0</v>
      </c>
      <c r="M105" s="34">
        <v>29271675.21</v>
      </c>
      <c r="N105" s="34">
        <f aca="true" t="shared" si="37" ref="N105:N113">F105-M105</f>
        <v>200387600</v>
      </c>
      <c r="O105" s="19">
        <f aca="true" t="shared" si="38" ref="O105:O113">N105*0.1+J105+K105</f>
        <v>28127707.6</v>
      </c>
      <c r="P105" s="19">
        <f aca="true" t="shared" si="39" ref="P105:P113">I105-O105</f>
        <v>-9913760</v>
      </c>
      <c r="Q105" s="35">
        <f aca="true" t="shared" si="40" ref="Q105:Q113">IF(P105&lt;0,0,P105)</f>
        <v>0</v>
      </c>
    </row>
    <row r="106" spans="1:17" ht="15.75">
      <c r="A106" s="30" t="s">
        <v>475</v>
      </c>
      <c r="B106" s="30" t="s">
        <v>647</v>
      </c>
      <c r="C106" s="30" t="s">
        <v>649</v>
      </c>
      <c r="D106" s="33" t="s">
        <v>113</v>
      </c>
      <c r="E106" s="33" t="s">
        <v>650</v>
      </c>
      <c r="F106" s="34">
        <v>59157091.54</v>
      </c>
      <c r="G106" s="34">
        <v>66895501.66</v>
      </c>
      <c r="H106" s="34">
        <v>7738410.12</v>
      </c>
      <c r="I106" s="34">
        <v>7738410.12</v>
      </c>
      <c r="J106" s="34">
        <v>7738410.12</v>
      </c>
      <c r="K106" s="34">
        <v>0</v>
      </c>
      <c r="L106" s="34">
        <v>0</v>
      </c>
      <c r="M106" s="34">
        <v>21163091.54</v>
      </c>
      <c r="N106" s="34">
        <f t="shared" si="37"/>
        <v>37994000</v>
      </c>
      <c r="O106" s="19">
        <f t="shared" si="38"/>
        <v>11537810.120000001</v>
      </c>
      <c r="P106" s="19">
        <f t="shared" si="39"/>
        <v>-3799400.000000001</v>
      </c>
      <c r="Q106" s="35">
        <f t="shared" si="40"/>
        <v>0</v>
      </c>
    </row>
    <row r="107" spans="1:17" ht="15.75">
      <c r="A107" s="30" t="s">
        <v>475</v>
      </c>
      <c r="B107" s="30" t="s">
        <v>647</v>
      </c>
      <c r="C107" s="30" t="s">
        <v>651</v>
      </c>
      <c r="D107" s="33" t="s">
        <v>113</v>
      </c>
      <c r="E107" s="33" t="s">
        <v>652</v>
      </c>
      <c r="F107" s="34">
        <v>16537300</v>
      </c>
      <c r="G107" s="34">
        <v>17004300</v>
      </c>
      <c r="H107" s="34">
        <v>467000</v>
      </c>
      <c r="I107" s="34">
        <v>467000</v>
      </c>
      <c r="J107" s="34">
        <v>467000</v>
      </c>
      <c r="K107" s="34">
        <v>0</v>
      </c>
      <c r="L107" s="34">
        <v>0</v>
      </c>
      <c r="M107" s="34">
        <v>8874300</v>
      </c>
      <c r="N107" s="34">
        <f t="shared" si="37"/>
        <v>7663000</v>
      </c>
      <c r="O107" s="19">
        <f t="shared" si="38"/>
        <v>1233300</v>
      </c>
      <c r="P107" s="19">
        <f t="shared" si="39"/>
        <v>-766300</v>
      </c>
      <c r="Q107" s="35">
        <f t="shared" si="40"/>
        <v>0</v>
      </c>
    </row>
    <row r="108" spans="1:17" ht="15.75">
      <c r="A108" s="30" t="s">
        <v>475</v>
      </c>
      <c r="B108" s="30" t="s">
        <v>647</v>
      </c>
      <c r="C108" s="30" t="s">
        <v>653</v>
      </c>
      <c r="D108" s="33" t="s">
        <v>113</v>
      </c>
      <c r="E108" s="33" t="s">
        <v>117</v>
      </c>
      <c r="F108" s="34">
        <v>15075158.83</v>
      </c>
      <c r="G108" s="34">
        <v>15514100</v>
      </c>
      <c r="H108" s="34">
        <v>438941.17</v>
      </c>
      <c r="I108" s="34">
        <v>438941.17</v>
      </c>
      <c r="J108" s="34">
        <v>438941.17</v>
      </c>
      <c r="K108" s="34">
        <v>0</v>
      </c>
      <c r="L108" s="34">
        <v>0</v>
      </c>
      <c r="M108" s="34">
        <v>5575158.83</v>
      </c>
      <c r="N108" s="34">
        <f t="shared" si="37"/>
        <v>9500000</v>
      </c>
      <c r="O108" s="19">
        <f t="shared" si="38"/>
        <v>1388941.17</v>
      </c>
      <c r="P108" s="19">
        <f t="shared" si="39"/>
        <v>-950000</v>
      </c>
      <c r="Q108" s="35">
        <f t="shared" si="40"/>
        <v>0</v>
      </c>
    </row>
    <row r="109" spans="1:17" ht="15.75">
      <c r="A109" s="30" t="s">
        <v>475</v>
      </c>
      <c r="B109" s="30" t="s">
        <v>647</v>
      </c>
      <c r="C109" s="30" t="s">
        <v>654</v>
      </c>
      <c r="D109" s="33" t="s">
        <v>113</v>
      </c>
      <c r="E109" s="33" t="s">
        <v>118</v>
      </c>
      <c r="F109" s="34">
        <v>11413427.83</v>
      </c>
      <c r="G109" s="34">
        <v>11925000</v>
      </c>
      <c r="H109" s="34">
        <v>511572.17</v>
      </c>
      <c r="I109" s="34">
        <v>511572.17</v>
      </c>
      <c r="J109" s="34">
        <v>511572.17</v>
      </c>
      <c r="K109" s="34">
        <v>0</v>
      </c>
      <c r="L109" s="34">
        <v>0</v>
      </c>
      <c r="M109" s="34">
        <v>4013427.83</v>
      </c>
      <c r="N109" s="34">
        <f t="shared" si="37"/>
        <v>7400000</v>
      </c>
      <c r="O109" s="19">
        <f t="shared" si="38"/>
        <v>1251572.17</v>
      </c>
      <c r="P109" s="19">
        <f t="shared" si="39"/>
        <v>-740000</v>
      </c>
      <c r="Q109" s="35">
        <f t="shared" si="40"/>
        <v>0</v>
      </c>
    </row>
    <row r="110" spans="1:17" ht="15.75">
      <c r="A110" s="30" t="s">
        <v>475</v>
      </c>
      <c r="B110" s="30" t="s">
        <v>647</v>
      </c>
      <c r="C110" s="30" t="s">
        <v>655</v>
      </c>
      <c r="D110" s="33" t="s">
        <v>113</v>
      </c>
      <c r="E110" s="33" t="s">
        <v>656</v>
      </c>
      <c r="F110" s="34">
        <v>18563837.06</v>
      </c>
      <c r="G110" s="34">
        <v>22225329.38</v>
      </c>
      <c r="H110" s="34">
        <v>3661492.32</v>
      </c>
      <c r="I110" s="34">
        <v>3661492.32</v>
      </c>
      <c r="J110" s="34">
        <v>3661492.32</v>
      </c>
      <c r="K110" s="34">
        <v>0</v>
      </c>
      <c r="L110" s="34">
        <v>0</v>
      </c>
      <c r="M110" s="34">
        <v>4628837.06</v>
      </c>
      <c r="N110" s="34">
        <f t="shared" si="37"/>
        <v>13935000</v>
      </c>
      <c r="O110" s="19">
        <f t="shared" si="38"/>
        <v>5054992.32</v>
      </c>
      <c r="P110" s="19">
        <f t="shared" si="39"/>
        <v>-1393500.0000000005</v>
      </c>
      <c r="Q110" s="35">
        <f t="shared" si="40"/>
        <v>0</v>
      </c>
    </row>
    <row r="111" spans="1:17" ht="15.75">
      <c r="A111" s="30" t="s">
        <v>475</v>
      </c>
      <c r="B111" s="30" t="s">
        <v>647</v>
      </c>
      <c r="C111" s="30" t="s">
        <v>657</v>
      </c>
      <c r="D111" s="33" t="s">
        <v>113</v>
      </c>
      <c r="E111" s="33" t="s">
        <v>658</v>
      </c>
      <c r="F111" s="34">
        <v>8251510.02</v>
      </c>
      <c r="G111" s="34">
        <v>8430400</v>
      </c>
      <c r="H111" s="34">
        <v>178889.98</v>
      </c>
      <c r="I111" s="34">
        <v>178889.98</v>
      </c>
      <c r="J111" s="34">
        <v>178889.98</v>
      </c>
      <c r="K111" s="34">
        <v>0</v>
      </c>
      <c r="L111" s="34">
        <v>0</v>
      </c>
      <c r="M111" s="34">
        <v>4117510.02</v>
      </c>
      <c r="N111" s="34">
        <f t="shared" si="37"/>
        <v>4133999.9999999995</v>
      </c>
      <c r="O111" s="19">
        <f t="shared" si="38"/>
        <v>592289.98</v>
      </c>
      <c r="P111" s="19">
        <f t="shared" si="39"/>
        <v>-413400</v>
      </c>
      <c r="Q111" s="35">
        <f t="shared" si="40"/>
        <v>0</v>
      </c>
    </row>
    <row r="112" spans="1:17" ht="15.75">
      <c r="A112" s="30" t="s">
        <v>475</v>
      </c>
      <c r="B112" s="30" t="s">
        <v>647</v>
      </c>
      <c r="C112" s="30" t="s">
        <v>659</v>
      </c>
      <c r="D112" s="33" t="s">
        <v>113</v>
      </c>
      <c r="E112" s="33" t="s">
        <v>660</v>
      </c>
      <c r="F112" s="34">
        <v>12230187.65</v>
      </c>
      <c r="G112" s="34">
        <v>12402200</v>
      </c>
      <c r="H112" s="34">
        <v>172012.35</v>
      </c>
      <c r="I112" s="34">
        <v>172012.35</v>
      </c>
      <c r="J112" s="34">
        <v>472012.35</v>
      </c>
      <c r="K112" s="34"/>
      <c r="L112" s="34">
        <v>0</v>
      </c>
      <c r="M112" s="34">
        <v>4834187.65</v>
      </c>
      <c r="N112" s="34">
        <f t="shared" si="37"/>
        <v>7396000</v>
      </c>
      <c r="O112" s="19">
        <f t="shared" si="38"/>
        <v>1211612.35</v>
      </c>
      <c r="P112" s="19">
        <f t="shared" si="39"/>
        <v>-1039600.0000000001</v>
      </c>
      <c r="Q112" s="35">
        <f t="shared" si="40"/>
        <v>0</v>
      </c>
    </row>
    <row r="113" spans="1:17" ht="15.75">
      <c r="A113" s="30" t="s">
        <v>475</v>
      </c>
      <c r="B113" s="30" t="s">
        <v>647</v>
      </c>
      <c r="C113" s="30" t="s">
        <v>661</v>
      </c>
      <c r="D113" s="33" t="s">
        <v>113</v>
      </c>
      <c r="E113" s="33" t="s">
        <v>662</v>
      </c>
      <c r="F113" s="34">
        <v>28963990.51</v>
      </c>
      <c r="G113" s="34">
        <v>31528300</v>
      </c>
      <c r="H113" s="34">
        <v>2564309.49</v>
      </c>
      <c r="I113" s="34">
        <v>2564309.49</v>
      </c>
      <c r="J113" s="34">
        <v>2564309.49</v>
      </c>
      <c r="K113" s="34">
        <v>0</v>
      </c>
      <c r="L113" s="34">
        <v>0</v>
      </c>
      <c r="M113" s="34">
        <v>16288990.51</v>
      </c>
      <c r="N113" s="34">
        <f t="shared" si="37"/>
        <v>12675000.000000002</v>
      </c>
      <c r="O113" s="19">
        <f t="shared" si="38"/>
        <v>3831809.49</v>
      </c>
      <c r="P113" s="19">
        <f t="shared" si="39"/>
        <v>-1267500</v>
      </c>
      <c r="Q113" s="35">
        <f t="shared" si="40"/>
        <v>0</v>
      </c>
    </row>
    <row r="114" spans="1:17" ht="15.75">
      <c r="A114" s="30" t="s">
        <v>467</v>
      </c>
      <c r="B114" s="30" t="s">
        <v>663</v>
      </c>
      <c r="C114" s="30" t="s">
        <v>429</v>
      </c>
      <c r="D114" s="31" t="s">
        <v>123</v>
      </c>
      <c r="E114" s="31" t="s">
        <v>429</v>
      </c>
      <c r="F114" s="32">
        <f>SUM(F115:F122)</f>
        <v>163453118.39000002</v>
      </c>
      <c r="G114" s="32">
        <f>SUM(G115:G122)</f>
        <v>177399466.82</v>
      </c>
      <c r="H114" s="32">
        <f>SUM(H115:H122)</f>
        <v>13946348.43</v>
      </c>
      <c r="I114" s="32">
        <f aca="true" t="shared" si="41" ref="I114:Q114">SUM(I115:I122)</f>
        <v>13946348.43</v>
      </c>
      <c r="J114" s="32">
        <f>SUM(J115:J122)</f>
        <v>13571441.72</v>
      </c>
      <c r="K114" s="32">
        <f>SUM(K115:K122)</f>
        <v>374906.70999999996</v>
      </c>
      <c r="L114" s="32">
        <f>SUM(L115:L122)</f>
        <v>0</v>
      </c>
      <c r="M114" s="32">
        <f>SUM(M115:M122)</f>
        <v>90277118.39</v>
      </c>
      <c r="N114" s="32">
        <f t="shared" si="41"/>
        <v>73176000</v>
      </c>
      <c r="O114" s="32">
        <f t="shared" si="41"/>
        <v>20941948.430000003</v>
      </c>
      <c r="P114" s="32">
        <f t="shared" si="41"/>
        <v>-6995600</v>
      </c>
      <c r="Q114" s="32">
        <f t="shared" si="41"/>
        <v>0</v>
      </c>
    </row>
    <row r="115" spans="1:17" ht="15.75">
      <c r="A115" s="30" t="s">
        <v>475</v>
      </c>
      <c r="B115" s="30" t="s">
        <v>663</v>
      </c>
      <c r="C115" s="30" t="s">
        <v>664</v>
      </c>
      <c r="D115" s="33" t="s">
        <v>123</v>
      </c>
      <c r="E115" s="33" t="s">
        <v>665</v>
      </c>
      <c r="F115" s="34">
        <v>32191697.78</v>
      </c>
      <c r="G115" s="34">
        <v>37878398.64</v>
      </c>
      <c r="H115" s="34">
        <v>5686700.86</v>
      </c>
      <c r="I115" s="34">
        <v>5686700.86</v>
      </c>
      <c r="J115" s="34">
        <v>5686700.86</v>
      </c>
      <c r="K115" s="34">
        <v>0</v>
      </c>
      <c r="L115" s="34">
        <v>0</v>
      </c>
      <c r="M115" s="34">
        <v>5806697.78</v>
      </c>
      <c r="N115" s="34">
        <f aca="true" t="shared" si="42" ref="N115:N122">F115-M115</f>
        <v>26385000</v>
      </c>
      <c r="O115" s="19">
        <f aca="true" t="shared" si="43" ref="O115:O122">N115*0.1+J115+K115</f>
        <v>8325200.86</v>
      </c>
      <c r="P115" s="19">
        <f aca="true" t="shared" si="44" ref="P115:P122">I115-O115</f>
        <v>-2638500</v>
      </c>
      <c r="Q115" s="35">
        <f aca="true" t="shared" si="45" ref="Q115:Q122">IF(P115&lt;0,0,P115)</f>
        <v>0</v>
      </c>
    </row>
    <row r="116" spans="1:17" ht="15.75">
      <c r="A116" s="30" t="s">
        <v>475</v>
      </c>
      <c r="B116" s="30" t="s">
        <v>663</v>
      </c>
      <c r="C116" s="30" t="s">
        <v>666</v>
      </c>
      <c r="D116" s="33" t="s">
        <v>123</v>
      </c>
      <c r="E116" s="33" t="s">
        <v>667</v>
      </c>
      <c r="F116" s="34">
        <v>38332803.58</v>
      </c>
      <c r="G116" s="34">
        <v>40830595.46</v>
      </c>
      <c r="H116" s="34">
        <v>2497791.88</v>
      </c>
      <c r="I116" s="34">
        <v>2497791.88</v>
      </c>
      <c r="J116" s="34">
        <v>2497791.88</v>
      </c>
      <c r="K116" s="34"/>
      <c r="L116" s="34">
        <v>0</v>
      </c>
      <c r="M116" s="34">
        <v>21512803.58</v>
      </c>
      <c r="N116" s="34">
        <f t="shared" si="42"/>
        <v>16820000</v>
      </c>
      <c r="O116" s="19">
        <f t="shared" si="43"/>
        <v>4179791.88</v>
      </c>
      <c r="P116" s="19">
        <f t="shared" si="44"/>
        <v>-1682000</v>
      </c>
      <c r="Q116" s="35">
        <f t="shared" si="45"/>
        <v>0</v>
      </c>
    </row>
    <row r="117" spans="1:17" ht="15.75">
      <c r="A117" s="30" t="s">
        <v>475</v>
      </c>
      <c r="B117" s="30" t="s">
        <v>663</v>
      </c>
      <c r="C117" s="30" t="s">
        <v>668</v>
      </c>
      <c r="D117" s="33" t="s">
        <v>123</v>
      </c>
      <c r="E117" s="33" t="s">
        <v>126</v>
      </c>
      <c r="F117" s="34">
        <v>17096500.92</v>
      </c>
      <c r="G117" s="34">
        <v>18884923.59</v>
      </c>
      <c r="H117" s="34">
        <v>1788422.67</v>
      </c>
      <c r="I117" s="34">
        <v>1788422.67</v>
      </c>
      <c r="J117" s="34">
        <v>1788422.67</v>
      </c>
      <c r="K117" s="34">
        <v>0</v>
      </c>
      <c r="L117" s="34">
        <v>0</v>
      </c>
      <c r="M117" s="34">
        <v>10656500.92</v>
      </c>
      <c r="N117" s="34">
        <f t="shared" si="42"/>
        <v>6440000.000000002</v>
      </c>
      <c r="O117" s="19">
        <f>N117*0.05+J117+K117+L117</f>
        <v>2110422.67</v>
      </c>
      <c r="P117" s="19">
        <f t="shared" si="44"/>
        <v>-322000</v>
      </c>
      <c r="Q117" s="35">
        <f t="shared" si="45"/>
        <v>0</v>
      </c>
    </row>
    <row r="118" spans="1:17" ht="15.75">
      <c r="A118" s="30" t="s">
        <v>475</v>
      </c>
      <c r="B118" s="30" t="s">
        <v>663</v>
      </c>
      <c r="C118" s="30" t="s">
        <v>669</v>
      </c>
      <c r="D118" s="33" t="s">
        <v>123</v>
      </c>
      <c r="E118" s="33" t="s">
        <v>670</v>
      </c>
      <c r="F118" s="34">
        <v>22116565.15</v>
      </c>
      <c r="G118" s="34">
        <v>22920382.61</v>
      </c>
      <c r="H118" s="34">
        <v>803817.46</v>
      </c>
      <c r="I118" s="34">
        <v>803817.46</v>
      </c>
      <c r="J118" s="34">
        <v>803817.46</v>
      </c>
      <c r="K118" s="34">
        <v>0</v>
      </c>
      <c r="L118" s="34">
        <v>0</v>
      </c>
      <c r="M118" s="34">
        <v>14648565.15</v>
      </c>
      <c r="N118" s="34">
        <f t="shared" si="42"/>
        <v>7467999.999999998</v>
      </c>
      <c r="O118" s="19">
        <f t="shared" si="43"/>
        <v>1550617.46</v>
      </c>
      <c r="P118" s="19">
        <f t="shared" si="44"/>
        <v>-746800</v>
      </c>
      <c r="Q118" s="35">
        <f t="shared" si="45"/>
        <v>0</v>
      </c>
    </row>
    <row r="119" spans="1:17" ht="15.75">
      <c r="A119" s="30" t="s">
        <v>475</v>
      </c>
      <c r="B119" s="30" t="s">
        <v>663</v>
      </c>
      <c r="C119" s="30" t="s">
        <v>671</v>
      </c>
      <c r="D119" s="33" t="s">
        <v>123</v>
      </c>
      <c r="E119" s="33" t="s">
        <v>672</v>
      </c>
      <c r="F119" s="34">
        <v>14020754.97</v>
      </c>
      <c r="G119" s="34">
        <v>14515056.84</v>
      </c>
      <c r="H119" s="34">
        <v>494301.87</v>
      </c>
      <c r="I119" s="34">
        <v>494301.87</v>
      </c>
      <c r="J119" s="34">
        <v>494301.87</v>
      </c>
      <c r="K119" s="34">
        <v>0</v>
      </c>
      <c r="L119" s="34">
        <v>0</v>
      </c>
      <c r="M119" s="34">
        <v>8730754.97</v>
      </c>
      <c r="N119" s="34">
        <f t="shared" si="42"/>
        <v>5290000</v>
      </c>
      <c r="O119" s="19">
        <f t="shared" si="43"/>
        <v>1023301.87</v>
      </c>
      <c r="P119" s="19">
        <f t="shared" si="44"/>
        <v>-529000</v>
      </c>
      <c r="Q119" s="35">
        <f t="shared" si="45"/>
        <v>0</v>
      </c>
    </row>
    <row r="120" spans="1:17" ht="15.75">
      <c r="A120" s="30" t="s">
        <v>475</v>
      </c>
      <c r="B120" s="30" t="s">
        <v>663</v>
      </c>
      <c r="C120" s="30" t="s">
        <v>673</v>
      </c>
      <c r="D120" s="33" t="s">
        <v>123</v>
      </c>
      <c r="E120" s="33" t="s">
        <v>674</v>
      </c>
      <c r="F120" s="34">
        <v>6919778.22</v>
      </c>
      <c r="G120" s="34">
        <v>7364463.58</v>
      </c>
      <c r="H120" s="34">
        <v>444685.36</v>
      </c>
      <c r="I120" s="34">
        <v>444685.36</v>
      </c>
      <c r="J120" s="34">
        <v>244685.36</v>
      </c>
      <c r="K120" s="34">
        <v>200000</v>
      </c>
      <c r="L120" s="34">
        <v>0</v>
      </c>
      <c r="M120" s="34">
        <v>4766778.22</v>
      </c>
      <c r="N120" s="34">
        <f t="shared" si="42"/>
        <v>2153000</v>
      </c>
      <c r="O120" s="19">
        <f t="shared" si="43"/>
        <v>659985.36</v>
      </c>
      <c r="P120" s="19">
        <f t="shared" si="44"/>
        <v>-215300</v>
      </c>
      <c r="Q120" s="35">
        <f t="shared" si="45"/>
        <v>0</v>
      </c>
    </row>
    <row r="121" spans="1:17" ht="15.75">
      <c r="A121" s="30" t="s">
        <v>475</v>
      </c>
      <c r="B121" s="30" t="s">
        <v>663</v>
      </c>
      <c r="C121" s="30" t="s">
        <v>675</v>
      </c>
      <c r="D121" s="33" t="s">
        <v>123</v>
      </c>
      <c r="E121" s="33" t="s">
        <v>676</v>
      </c>
      <c r="F121" s="34">
        <v>9549566.24</v>
      </c>
      <c r="G121" s="34">
        <v>9902300</v>
      </c>
      <c r="H121" s="34">
        <v>352733.76</v>
      </c>
      <c r="I121" s="34">
        <v>352733.76</v>
      </c>
      <c r="J121" s="34">
        <v>177827.05</v>
      </c>
      <c r="K121" s="34">
        <v>174906.70999999996</v>
      </c>
      <c r="L121" s="34">
        <v>0</v>
      </c>
      <c r="M121" s="34">
        <v>7408566.24</v>
      </c>
      <c r="N121" s="34">
        <f t="shared" si="42"/>
        <v>2141000</v>
      </c>
      <c r="O121" s="19">
        <f t="shared" si="43"/>
        <v>566833.76</v>
      </c>
      <c r="P121" s="19">
        <f t="shared" si="44"/>
        <v>-214100</v>
      </c>
      <c r="Q121" s="35">
        <f t="shared" si="45"/>
        <v>0</v>
      </c>
    </row>
    <row r="122" spans="1:17" ht="15.75">
      <c r="A122" s="30" t="s">
        <v>475</v>
      </c>
      <c r="B122" s="30" t="s">
        <v>663</v>
      </c>
      <c r="C122" s="30" t="s">
        <v>677</v>
      </c>
      <c r="D122" s="33" t="s">
        <v>123</v>
      </c>
      <c r="E122" s="33" t="s">
        <v>678</v>
      </c>
      <c r="F122" s="34">
        <v>23225451.53</v>
      </c>
      <c r="G122" s="34">
        <v>25103346.1</v>
      </c>
      <c r="H122" s="34">
        <v>1877894.57</v>
      </c>
      <c r="I122" s="34">
        <v>1877894.57</v>
      </c>
      <c r="J122" s="34">
        <v>1877894.57</v>
      </c>
      <c r="K122" s="34">
        <v>0</v>
      </c>
      <c r="L122" s="34">
        <v>0</v>
      </c>
      <c r="M122" s="34">
        <v>16746451.53</v>
      </c>
      <c r="N122" s="34">
        <f t="shared" si="42"/>
        <v>6479000.000000002</v>
      </c>
      <c r="O122" s="19">
        <f t="shared" si="43"/>
        <v>2525794.5700000003</v>
      </c>
      <c r="P122" s="19">
        <f t="shared" si="44"/>
        <v>-647900.0000000002</v>
      </c>
      <c r="Q122" s="35">
        <f t="shared" si="45"/>
        <v>0</v>
      </c>
    </row>
    <row r="123" spans="1:17" ht="15.75">
      <c r="A123" s="30" t="s">
        <v>467</v>
      </c>
      <c r="B123" s="30" t="s">
        <v>679</v>
      </c>
      <c r="C123" s="30" t="s">
        <v>429</v>
      </c>
      <c r="D123" s="31" t="s">
        <v>132</v>
      </c>
      <c r="E123" s="31" t="s">
        <v>429</v>
      </c>
      <c r="F123" s="32">
        <f>SUM(F124:F132)</f>
        <v>341031552.21</v>
      </c>
      <c r="G123" s="32">
        <f>SUM(G124:G132)</f>
        <v>363526900</v>
      </c>
      <c r="H123" s="32">
        <f>SUM(H124:H132)</f>
        <v>21845347.790000003</v>
      </c>
      <c r="I123" s="32">
        <f aca="true" t="shared" si="46" ref="I123:Q123">SUM(I124:I132)</f>
        <v>21845347.790000003</v>
      </c>
      <c r="J123" s="32">
        <f>SUM(J124:J132)</f>
        <v>20145347.790000003</v>
      </c>
      <c r="K123" s="32">
        <f>SUM(K124:K132)</f>
        <v>2000000</v>
      </c>
      <c r="L123" s="32">
        <f>SUM(L124:L132)</f>
        <v>0</v>
      </c>
      <c r="M123" s="32">
        <f>SUM(M124:M132)</f>
        <v>95750552.21000001</v>
      </c>
      <c r="N123" s="32">
        <f t="shared" si="46"/>
        <v>245281000</v>
      </c>
      <c r="O123" s="32">
        <f t="shared" si="46"/>
        <v>46673447.79</v>
      </c>
      <c r="P123" s="32">
        <f t="shared" si="46"/>
        <v>-24828100</v>
      </c>
      <c r="Q123" s="32">
        <f t="shared" si="46"/>
        <v>0</v>
      </c>
    </row>
    <row r="124" spans="1:17" ht="15.75">
      <c r="A124" s="30" t="s">
        <v>475</v>
      </c>
      <c r="B124" s="30" t="s">
        <v>679</v>
      </c>
      <c r="C124" s="30" t="s">
        <v>680</v>
      </c>
      <c r="D124" s="33" t="s">
        <v>132</v>
      </c>
      <c r="E124" s="33" t="s">
        <v>681</v>
      </c>
      <c r="F124" s="34">
        <v>124474753.42</v>
      </c>
      <c r="G124" s="34">
        <v>128377100</v>
      </c>
      <c r="H124" s="34">
        <v>3602346.58</v>
      </c>
      <c r="I124" s="34">
        <v>3602346.58</v>
      </c>
      <c r="J124" s="34">
        <v>3602346.58</v>
      </c>
      <c r="K124" s="34">
        <v>0</v>
      </c>
      <c r="L124" s="34">
        <v>0</v>
      </c>
      <c r="M124" s="34">
        <v>6922753.42</v>
      </c>
      <c r="N124" s="34">
        <f aca="true" t="shared" si="47" ref="N124:N132">F124-M124</f>
        <v>117552000</v>
      </c>
      <c r="O124" s="19">
        <f aca="true" t="shared" si="48" ref="O124:O132">N124*0.1+J124+K124</f>
        <v>15357546.58</v>
      </c>
      <c r="P124" s="19">
        <f aca="true" t="shared" si="49" ref="P124:P132">I124-O124</f>
        <v>-11755200</v>
      </c>
      <c r="Q124" s="35">
        <f aca="true" t="shared" si="50" ref="Q124:Q132">IF(P124&lt;0,0,P124)</f>
        <v>0</v>
      </c>
    </row>
    <row r="125" spans="1:17" ht="15.75">
      <c r="A125" s="30" t="s">
        <v>475</v>
      </c>
      <c r="B125" s="30" t="s">
        <v>679</v>
      </c>
      <c r="C125" s="30" t="s">
        <v>682</v>
      </c>
      <c r="D125" s="33" t="s">
        <v>132</v>
      </c>
      <c r="E125" s="33" t="s">
        <v>683</v>
      </c>
      <c r="F125" s="34">
        <v>11741046.61</v>
      </c>
      <c r="G125" s="34">
        <v>11830400</v>
      </c>
      <c r="H125" s="34">
        <v>89353.39</v>
      </c>
      <c r="I125" s="34">
        <v>89353.39</v>
      </c>
      <c r="J125" s="34">
        <v>89353.39</v>
      </c>
      <c r="K125" s="34">
        <v>0</v>
      </c>
      <c r="L125" s="34">
        <v>0</v>
      </c>
      <c r="M125" s="34">
        <v>7626946.61</v>
      </c>
      <c r="N125" s="34">
        <f t="shared" si="47"/>
        <v>4114099.999999999</v>
      </c>
      <c r="O125" s="19">
        <f t="shared" si="48"/>
        <v>500763.38999999996</v>
      </c>
      <c r="P125" s="19">
        <f t="shared" si="49"/>
        <v>-411409.99999999994</v>
      </c>
      <c r="Q125" s="35">
        <f t="shared" si="50"/>
        <v>0</v>
      </c>
    </row>
    <row r="126" spans="1:17" ht="15.75">
      <c r="A126" s="36" t="s">
        <v>475</v>
      </c>
      <c r="B126" s="36" t="s">
        <v>679</v>
      </c>
      <c r="C126" s="36" t="s">
        <v>684</v>
      </c>
      <c r="D126" s="33" t="s">
        <v>132</v>
      </c>
      <c r="E126" s="33" t="s">
        <v>685</v>
      </c>
      <c r="F126" s="34">
        <v>11116716.57</v>
      </c>
      <c r="G126" s="34">
        <v>11831000</v>
      </c>
      <c r="H126" s="34">
        <v>364283.43</v>
      </c>
      <c r="I126" s="34">
        <v>364283.43</v>
      </c>
      <c r="J126" s="34">
        <v>364283.43</v>
      </c>
      <c r="K126" s="34">
        <v>0</v>
      </c>
      <c r="L126" s="34">
        <v>0</v>
      </c>
      <c r="M126" s="34">
        <v>6392816.57</v>
      </c>
      <c r="N126" s="34">
        <f t="shared" si="47"/>
        <v>4723900</v>
      </c>
      <c r="O126" s="19">
        <f t="shared" si="48"/>
        <v>836673.4299999999</v>
      </c>
      <c r="P126" s="19">
        <f t="shared" si="49"/>
        <v>-472389.99999999994</v>
      </c>
      <c r="Q126" s="35">
        <f t="shared" si="50"/>
        <v>0</v>
      </c>
    </row>
    <row r="127" spans="1:17" ht="15.75">
      <c r="A127" s="36" t="s">
        <v>475</v>
      </c>
      <c r="B127" s="36" t="s">
        <v>679</v>
      </c>
      <c r="C127" s="36" t="s">
        <v>686</v>
      </c>
      <c r="D127" s="33" t="s">
        <v>132</v>
      </c>
      <c r="E127" s="33" t="s">
        <v>687</v>
      </c>
      <c r="F127" s="34">
        <v>29870099.04</v>
      </c>
      <c r="G127" s="34">
        <v>31720500</v>
      </c>
      <c r="H127" s="34">
        <v>1850400.96</v>
      </c>
      <c r="I127" s="34">
        <v>1850400.96</v>
      </c>
      <c r="J127" s="34">
        <v>1850400.96</v>
      </c>
      <c r="K127" s="34">
        <v>0</v>
      </c>
      <c r="L127" s="34">
        <v>0</v>
      </c>
      <c r="M127" s="34">
        <v>10886099.04</v>
      </c>
      <c r="N127" s="34">
        <f t="shared" si="47"/>
        <v>18984000</v>
      </c>
      <c r="O127" s="19">
        <f t="shared" si="48"/>
        <v>3748800.96</v>
      </c>
      <c r="P127" s="19">
        <f t="shared" si="49"/>
        <v>-1898400</v>
      </c>
      <c r="Q127" s="35">
        <f t="shared" si="50"/>
        <v>0</v>
      </c>
    </row>
    <row r="128" spans="1:17" ht="15.75">
      <c r="A128" s="36" t="s">
        <v>475</v>
      </c>
      <c r="B128" s="36" t="s">
        <v>679</v>
      </c>
      <c r="C128" s="36" t="s">
        <v>688</v>
      </c>
      <c r="D128" s="33" t="s">
        <v>132</v>
      </c>
      <c r="E128" s="33" t="s">
        <v>137</v>
      </c>
      <c r="F128" s="34">
        <v>40127439.63</v>
      </c>
      <c r="G128" s="34">
        <v>41587900</v>
      </c>
      <c r="H128" s="34">
        <v>1460460.37</v>
      </c>
      <c r="I128" s="34">
        <v>1460460.37</v>
      </c>
      <c r="J128" s="34">
        <v>1460460.37</v>
      </c>
      <c r="K128" s="34">
        <v>0</v>
      </c>
      <c r="L128" s="34">
        <v>0</v>
      </c>
      <c r="M128" s="34">
        <v>13812439.63</v>
      </c>
      <c r="N128" s="34">
        <f t="shared" si="47"/>
        <v>26315000</v>
      </c>
      <c r="O128" s="19">
        <f t="shared" si="48"/>
        <v>4091960.37</v>
      </c>
      <c r="P128" s="19">
        <f t="shared" si="49"/>
        <v>-2631500</v>
      </c>
      <c r="Q128" s="35">
        <f t="shared" si="50"/>
        <v>0</v>
      </c>
    </row>
    <row r="129" spans="1:17" ht="15.75">
      <c r="A129" s="36" t="s">
        <v>475</v>
      </c>
      <c r="B129" s="36" t="s">
        <v>679</v>
      </c>
      <c r="C129" s="36" t="s">
        <v>689</v>
      </c>
      <c r="D129" s="33" t="s">
        <v>132</v>
      </c>
      <c r="E129" s="33" t="s">
        <v>690</v>
      </c>
      <c r="F129" s="34">
        <v>21806371.2</v>
      </c>
      <c r="G129" s="34">
        <v>24651800</v>
      </c>
      <c r="H129" s="34">
        <v>2845428.8</v>
      </c>
      <c r="I129" s="34">
        <v>2845428.8</v>
      </c>
      <c r="J129" s="34">
        <v>845428.8</v>
      </c>
      <c r="K129" s="34">
        <v>2000000</v>
      </c>
      <c r="L129" s="34">
        <v>0</v>
      </c>
      <c r="M129" s="34">
        <v>8847371.2</v>
      </c>
      <c r="N129" s="34">
        <f t="shared" si="47"/>
        <v>12959000</v>
      </c>
      <c r="O129" s="19">
        <f t="shared" si="48"/>
        <v>4141328.8</v>
      </c>
      <c r="P129" s="19">
        <f t="shared" si="49"/>
        <v>-1295900</v>
      </c>
      <c r="Q129" s="35">
        <f t="shared" si="50"/>
        <v>0</v>
      </c>
    </row>
    <row r="130" spans="1:17" ht="15.75">
      <c r="A130" s="36" t="s">
        <v>475</v>
      </c>
      <c r="B130" s="36" t="s">
        <v>679</v>
      </c>
      <c r="C130" s="36" t="s">
        <v>691</v>
      </c>
      <c r="D130" s="33" t="s">
        <v>132</v>
      </c>
      <c r="E130" s="33" t="s">
        <v>692</v>
      </c>
      <c r="F130" s="34">
        <v>13787700.21</v>
      </c>
      <c r="G130" s="34">
        <v>14710700</v>
      </c>
      <c r="H130" s="34">
        <v>922999.79</v>
      </c>
      <c r="I130" s="34">
        <v>922999.79</v>
      </c>
      <c r="J130" s="34">
        <v>922999.79</v>
      </c>
      <c r="K130" s="34">
        <v>0</v>
      </c>
      <c r="L130" s="34">
        <v>0</v>
      </c>
      <c r="M130" s="34">
        <v>10508300.21</v>
      </c>
      <c r="N130" s="34">
        <f t="shared" si="47"/>
        <v>3279400</v>
      </c>
      <c r="O130" s="19">
        <f t="shared" si="48"/>
        <v>1250939.79</v>
      </c>
      <c r="P130" s="19">
        <f t="shared" si="49"/>
        <v>-327940</v>
      </c>
      <c r="Q130" s="35">
        <f t="shared" si="50"/>
        <v>0</v>
      </c>
    </row>
    <row r="131" spans="1:17" ht="15.75">
      <c r="A131" s="36" t="s">
        <v>475</v>
      </c>
      <c r="B131" s="36" t="s">
        <v>679</v>
      </c>
      <c r="C131" s="36" t="s">
        <v>693</v>
      </c>
      <c r="D131" s="33" t="s">
        <v>132</v>
      </c>
      <c r="E131" s="33" t="s">
        <v>694</v>
      </c>
      <c r="F131" s="34">
        <v>59558889.13</v>
      </c>
      <c r="G131" s="34">
        <v>66497100</v>
      </c>
      <c r="H131" s="34">
        <v>6938210.87</v>
      </c>
      <c r="I131" s="34">
        <v>6938210.87</v>
      </c>
      <c r="J131" s="34">
        <v>6938210.87</v>
      </c>
      <c r="K131" s="34">
        <v>0</v>
      </c>
      <c r="L131" s="34">
        <v>0</v>
      </c>
      <c r="M131" s="34">
        <v>19208289.13</v>
      </c>
      <c r="N131" s="34">
        <f t="shared" si="47"/>
        <v>40350600</v>
      </c>
      <c r="O131" s="19">
        <f t="shared" si="48"/>
        <v>10973270.870000001</v>
      </c>
      <c r="P131" s="19">
        <f t="shared" si="49"/>
        <v>-4035060.000000001</v>
      </c>
      <c r="Q131" s="35">
        <f t="shared" si="50"/>
        <v>0</v>
      </c>
    </row>
    <row r="132" spans="1:17" ht="15.75">
      <c r="A132" s="36" t="s">
        <v>475</v>
      </c>
      <c r="B132" s="36" t="s">
        <v>679</v>
      </c>
      <c r="C132" s="36" t="s">
        <v>695</v>
      </c>
      <c r="D132" s="33" t="s">
        <v>132</v>
      </c>
      <c r="E132" s="33" t="s">
        <v>696</v>
      </c>
      <c r="F132" s="34">
        <v>28548536.4</v>
      </c>
      <c r="G132" s="34">
        <v>32320400</v>
      </c>
      <c r="H132" s="34">
        <v>3771863.6</v>
      </c>
      <c r="I132" s="34">
        <v>3771863.6</v>
      </c>
      <c r="J132" s="34">
        <v>4071863.6</v>
      </c>
      <c r="K132" s="34"/>
      <c r="L132" s="34">
        <v>0</v>
      </c>
      <c r="M132" s="34">
        <v>11545536.4</v>
      </c>
      <c r="N132" s="34">
        <f t="shared" si="47"/>
        <v>17003000</v>
      </c>
      <c r="O132" s="19">
        <f t="shared" si="48"/>
        <v>5772163.6</v>
      </c>
      <c r="P132" s="19">
        <f t="shared" si="49"/>
        <v>-2000299.9999999995</v>
      </c>
      <c r="Q132" s="35">
        <f t="shared" si="50"/>
        <v>0</v>
      </c>
    </row>
    <row r="133" spans="1:17" ht="15.75">
      <c r="A133" s="36" t="s">
        <v>467</v>
      </c>
      <c r="B133" s="36" t="s">
        <v>697</v>
      </c>
      <c r="C133" s="36" t="s">
        <v>429</v>
      </c>
      <c r="D133" s="31" t="s">
        <v>142</v>
      </c>
      <c r="E133" s="31" t="s">
        <v>469</v>
      </c>
      <c r="F133" s="32">
        <v>390993852.41999996</v>
      </c>
      <c r="G133" s="32">
        <v>436105306.25000006</v>
      </c>
      <c r="H133" s="32">
        <v>44202553.83000001</v>
      </c>
      <c r="I133" s="32">
        <v>44202553.83000001</v>
      </c>
      <c r="J133" s="32">
        <v>40772153.830000006</v>
      </c>
      <c r="K133" s="32">
        <v>0</v>
      </c>
      <c r="L133" s="32">
        <v>0</v>
      </c>
      <c r="M133" s="32">
        <v>156034772.42000002</v>
      </c>
      <c r="N133" s="32">
        <f>SUM(N134:N143)</f>
        <v>234959080</v>
      </c>
      <c r="O133" s="32">
        <f>SUM(O134:O143)</f>
        <v>64268061.83000001</v>
      </c>
      <c r="P133" s="32">
        <f>SUM(P134:P143)</f>
        <v>-20065508.000000004</v>
      </c>
      <c r="Q133" s="32">
        <f>SUM(Q134:Q143)</f>
        <v>0</v>
      </c>
    </row>
    <row r="134" spans="1:17" ht="15.75">
      <c r="A134" s="36" t="s">
        <v>470</v>
      </c>
      <c r="B134" s="36" t="s">
        <v>697</v>
      </c>
      <c r="C134" s="36" t="s">
        <v>698</v>
      </c>
      <c r="D134" s="33" t="s">
        <v>142</v>
      </c>
      <c r="E134" s="33" t="s">
        <v>699</v>
      </c>
      <c r="F134" s="34">
        <v>232718757.66</v>
      </c>
      <c r="G134" s="34">
        <v>263381699</v>
      </c>
      <c r="H134" s="34">
        <v>30662941.34</v>
      </c>
      <c r="I134" s="34">
        <v>30662941.34</v>
      </c>
      <c r="J134" s="34">
        <v>27232541.34</v>
      </c>
      <c r="K134" s="34">
        <v>0</v>
      </c>
      <c r="L134" s="34">
        <v>0</v>
      </c>
      <c r="M134" s="34">
        <v>77193337.66</v>
      </c>
      <c r="N134" s="34">
        <f aca="true" t="shared" si="51" ref="N134:N143">F134-M134</f>
        <v>155525420</v>
      </c>
      <c r="O134" s="19">
        <f aca="true" t="shared" si="52" ref="O134:O143">N134*0.1+J134+K134</f>
        <v>42785083.34</v>
      </c>
      <c r="P134" s="19">
        <f aca="true" t="shared" si="53" ref="P134:P143">I134-O134</f>
        <v>-12122142.000000004</v>
      </c>
      <c r="Q134" s="35">
        <f aca="true" t="shared" si="54" ref="Q134:Q143">IF(P134&lt;0,0,P134)</f>
        <v>0</v>
      </c>
    </row>
    <row r="135" spans="1:17" ht="15.75">
      <c r="A135" s="36" t="s">
        <v>475</v>
      </c>
      <c r="B135" s="36" t="s">
        <v>697</v>
      </c>
      <c r="C135" s="36" t="s">
        <v>700</v>
      </c>
      <c r="D135" s="33" t="s">
        <v>142</v>
      </c>
      <c r="E135" s="33" t="s">
        <v>701</v>
      </c>
      <c r="F135" s="34">
        <v>9711416.67</v>
      </c>
      <c r="G135" s="34">
        <v>10642711.92</v>
      </c>
      <c r="H135" s="34">
        <v>931295.25</v>
      </c>
      <c r="I135" s="34">
        <v>931295.25</v>
      </c>
      <c r="J135" s="34">
        <v>931295.25</v>
      </c>
      <c r="K135" s="34">
        <v>0</v>
      </c>
      <c r="L135" s="34">
        <v>0</v>
      </c>
      <c r="M135" s="34">
        <v>1716616.67</v>
      </c>
      <c r="N135" s="34">
        <f t="shared" si="51"/>
        <v>7994800</v>
      </c>
      <c r="O135" s="19">
        <f t="shared" si="52"/>
        <v>1730775.25</v>
      </c>
      <c r="P135" s="19">
        <f t="shared" si="53"/>
        <v>-799480</v>
      </c>
      <c r="Q135" s="35">
        <f t="shared" si="54"/>
        <v>0</v>
      </c>
    </row>
    <row r="136" spans="1:17" ht="15.75">
      <c r="A136" s="36" t="s">
        <v>475</v>
      </c>
      <c r="B136" s="36" t="s">
        <v>697</v>
      </c>
      <c r="C136" s="36" t="s">
        <v>702</v>
      </c>
      <c r="D136" s="33" t="s">
        <v>142</v>
      </c>
      <c r="E136" s="33" t="s">
        <v>703</v>
      </c>
      <c r="F136" s="34">
        <v>8674296.67</v>
      </c>
      <c r="G136" s="34">
        <v>8852919.43</v>
      </c>
      <c r="H136" s="34">
        <v>178622.76</v>
      </c>
      <c r="I136" s="34">
        <v>178622.76</v>
      </c>
      <c r="J136" s="34">
        <v>178622.76</v>
      </c>
      <c r="K136" s="34">
        <v>0</v>
      </c>
      <c r="L136" s="34">
        <v>0</v>
      </c>
      <c r="M136" s="34">
        <v>4505936.67</v>
      </c>
      <c r="N136" s="34">
        <f t="shared" si="51"/>
        <v>4168360</v>
      </c>
      <c r="O136" s="19">
        <f t="shared" si="52"/>
        <v>595458.76</v>
      </c>
      <c r="P136" s="19">
        <f t="shared" si="53"/>
        <v>-416836</v>
      </c>
      <c r="Q136" s="35">
        <f t="shared" si="54"/>
        <v>0</v>
      </c>
    </row>
    <row r="137" spans="1:17" ht="15.75">
      <c r="A137" s="36" t="s">
        <v>475</v>
      </c>
      <c r="B137" s="36" t="s">
        <v>697</v>
      </c>
      <c r="C137" s="36" t="s">
        <v>704</v>
      </c>
      <c r="D137" s="33" t="s">
        <v>142</v>
      </c>
      <c r="E137" s="33" t="s">
        <v>705</v>
      </c>
      <c r="F137" s="34">
        <v>14738864.64</v>
      </c>
      <c r="G137" s="34">
        <v>15761038.67</v>
      </c>
      <c r="H137" s="34">
        <v>1022174.03</v>
      </c>
      <c r="I137" s="34">
        <v>1022174.03</v>
      </c>
      <c r="J137" s="34">
        <v>1022174.03</v>
      </c>
      <c r="K137" s="34">
        <v>0</v>
      </c>
      <c r="L137" s="34">
        <v>0</v>
      </c>
      <c r="M137" s="34">
        <v>5216864.64</v>
      </c>
      <c r="N137" s="34">
        <f t="shared" si="51"/>
        <v>9522000</v>
      </c>
      <c r="O137" s="19">
        <f t="shared" si="52"/>
        <v>1974374.03</v>
      </c>
      <c r="P137" s="19">
        <f t="shared" si="53"/>
        <v>-952200</v>
      </c>
      <c r="Q137" s="35">
        <f t="shared" si="54"/>
        <v>0</v>
      </c>
    </row>
    <row r="138" spans="1:17" ht="15.75">
      <c r="A138" s="36" t="s">
        <v>475</v>
      </c>
      <c r="B138" s="36" t="s">
        <v>697</v>
      </c>
      <c r="C138" s="36" t="s">
        <v>706</v>
      </c>
      <c r="D138" s="33" t="s">
        <v>142</v>
      </c>
      <c r="E138" s="33" t="s">
        <v>707</v>
      </c>
      <c r="F138" s="34">
        <v>16221113.34</v>
      </c>
      <c r="G138" s="34">
        <v>18061588.9</v>
      </c>
      <c r="H138" s="34">
        <v>1440475.56</v>
      </c>
      <c r="I138" s="34">
        <v>1440475.56</v>
      </c>
      <c r="J138" s="34">
        <v>1440475.56</v>
      </c>
      <c r="K138" s="34">
        <v>0</v>
      </c>
      <c r="L138" s="34">
        <v>0</v>
      </c>
      <c r="M138" s="34">
        <v>8019213.34</v>
      </c>
      <c r="N138" s="34">
        <f t="shared" si="51"/>
        <v>8201900</v>
      </c>
      <c r="O138" s="19">
        <f t="shared" si="52"/>
        <v>2260665.56</v>
      </c>
      <c r="P138" s="19">
        <f t="shared" si="53"/>
        <v>-820190</v>
      </c>
      <c r="Q138" s="35">
        <f t="shared" si="54"/>
        <v>0</v>
      </c>
    </row>
    <row r="139" spans="1:17" ht="15.75">
      <c r="A139" s="36" t="s">
        <v>475</v>
      </c>
      <c r="B139" s="36" t="s">
        <v>697</v>
      </c>
      <c r="C139" s="36" t="s">
        <v>708</v>
      </c>
      <c r="D139" s="33" t="s">
        <v>142</v>
      </c>
      <c r="E139" s="33" t="s">
        <v>709</v>
      </c>
      <c r="F139" s="34">
        <v>23779794.26</v>
      </c>
      <c r="G139" s="34">
        <v>26673279.78</v>
      </c>
      <c r="H139" s="34">
        <v>2893485.52</v>
      </c>
      <c r="I139" s="34">
        <v>2893485.52</v>
      </c>
      <c r="J139" s="34">
        <v>2893485.52</v>
      </c>
      <c r="K139" s="34">
        <v>0</v>
      </c>
      <c r="L139" s="34">
        <v>0</v>
      </c>
      <c r="M139" s="34">
        <v>10629794.26</v>
      </c>
      <c r="N139" s="34">
        <f t="shared" si="51"/>
        <v>13150000.000000002</v>
      </c>
      <c r="O139" s="19">
        <f t="shared" si="52"/>
        <v>4208485.5200000005</v>
      </c>
      <c r="P139" s="19">
        <f t="shared" si="53"/>
        <v>-1315000.0000000005</v>
      </c>
      <c r="Q139" s="35">
        <f t="shared" si="54"/>
        <v>0</v>
      </c>
    </row>
    <row r="140" spans="1:17" ht="15.75">
      <c r="A140" s="36" t="s">
        <v>475</v>
      </c>
      <c r="B140" s="36" t="s">
        <v>697</v>
      </c>
      <c r="C140" s="36" t="s">
        <v>710</v>
      </c>
      <c r="D140" s="33" t="s">
        <v>142</v>
      </c>
      <c r="E140" s="33" t="s">
        <v>711</v>
      </c>
      <c r="F140" s="34">
        <v>39920015.45</v>
      </c>
      <c r="G140" s="34">
        <v>41494601</v>
      </c>
      <c r="H140" s="34">
        <v>1515685.55</v>
      </c>
      <c r="I140" s="34">
        <v>1515685.55</v>
      </c>
      <c r="J140" s="34">
        <v>1515685.55</v>
      </c>
      <c r="K140" s="34">
        <v>0</v>
      </c>
      <c r="L140" s="34">
        <v>0</v>
      </c>
      <c r="M140" s="34">
        <v>24795015.45</v>
      </c>
      <c r="N140" s="34">
        <f t="shared" si="51"/>
        <v>15125000.000000004</v>
      </c>
      <c r="O140" s="19">
        <f t="shared" si="52"/>
        <v>3028185.5500000007</v>
      </c>
      <c r="P140" s="19">
        <f t="shared" si="53"/>
        <v>-1512500.0000000007</v>
      </c>
      <c r="Q140" s="35">
        <f t="shared" si="54"/>
        <v>0</v>
      </c>
    </row>
    <row r="141" spans="1:17" ht="15.75">
      <c r="A141" s="36" t="s">
        <v>475</v>
      </c>
      <c r="B141" s="36" t="s">
        <v>697</v>
      </c>
      <c r="C141" s="36" t="s">
        <v>712</v>
      </c>
      <c r="D141" s="33" t="s">
        <v>142</v>
      </c>
      <c r="E141" s="33" t="s">
        <v>149</v>
      </c>
      <c r="F141" s="34">
        <v>14527472.66</v>
      </c>
      <c r="G141" s="34">
        <v>17364495.33</v>
      </c>
      <c r="H141" s="34">
        <v>2837022.67</v>
      </c>
      <c r="I141" s="34">
        <v>2837022.67</v>
      </c>
      <c r="J141" s="34">
        <v>2837022.67</v>
      </c>
      <c r="K141" s="34">
        <v>0</v>
      </c>
      <c r="L141" s="34">
        <v>0</v>
      </c>
      <c r="M141" s="34">
        <v>7171172.66</v>
      </c>
      <c r="N141" s="34">
        <f t="shared" si="51"/>
        <v>7356300</v>
      </c>
      <c r="O141" s="19">
        <f t="shared" si="52"/>
        <v>3572652.67</v>
      </c>
      <c r="P141" s="19">
        <f t="shared" si="53"/>
        <v>-735630</v>
      </c>
      <c r="Q141" s="35">
        <f t="shared" si="54"/>
        <v>0</v>
      </c>
    </row>
    <row r="142" spans="1:17" ht="15.75">
      <c r="A142" s="36" t="s">
        <v>475</v>
      </c>
      <c r="B142" s="36" t="s">
        <v>697</v>
      </c>
      <c r="C142" s="36" t="s">
        <v>713</v>
      </c>
      <c r="D142" s="33" t="s">
        <v>142</v>
      </c>
      <c r="E142" s="33" t="s">
        <v>714</v>
      </c>
      <c r="F142" s="34">
        <v>18750154.4</v>
      </c>
      <c r="G142" s="34">
        <v>20754976.67</v>
      </c>
      <c r="H142" s="34">
        <v>2004822.27</v>
      </c>
      <c r="I142" s="34">
        <v>2004822.27</v>
      </c>
      <c r="J142" s="34">
        <v>2004822.27</v>
      </c>
      <c r="K142" s="34">
        <v>0</v>
      </c>
      <c r="L142" s="34">
        <v>0</v>
      </c>
      <c r="M142" s="34">
        <v>12239354.4</v>
      </c>
      <c r="N142" s="34">
        <f t="shared" si="51"/>
        <v>6510799.999999998</v>
      </c>
      <c r="O142" s="19">
        <f t="shared" si="52"/>
        <v>2655902.27</v>
      </c>
      <c r="P142" s="19">
        <f t="shared" si="53"/>
        <v>-651080</v>
      </c>
      <c r="Q142" s="35">
        <f t="shared" si="54"/>
        <v>0</v>
      </c>
    </row>
    <row r="143" spans="1:17" ht="15.75">
      <c r="A143" s="36" t="s">
        <v>475</v>
      </c>
      <c r="B143" s="36" t="s">
        <v>697</v>
      </c>
      <c r="C143" s="36" t="s">
        <v>715</v>
      </c>
      <c r="D143" s="33" t="s">
        <v>142</v>
      </c>
      <c r="E143" s="33" t="s">
        <v>716</v>
      </c>
      <c r="F143" s="34">
        <v>11951966.67</v>
      </c>
      <c r="G143" s="34">
        <v>13117995.55</v>
      </c>
      <c r="H143" s="34">
        <v>716028.88</v>
      </c>
      <c r="I143" s="34">
        <v>716028.88</v>
      </c>
      <c r="J143" s="34">
        <v>716028.88</v>
      </c>
      <c r="K143" s="34">
        <v>0</v>
      </c>
      <c r="L143" s="34">
        <v>0</v>
      </c>
      <c r="M143" s="34">
        <v>4547466.67</v>
      </c>
      <c r="N143" s="34">
        <f t="shared" si="51"/>
        <v>7404500</v>
      </c>
      <c r="O143" s="19">
        <f t="shared" si="52"/>
        <v>1456478.88</v>
      </c>
      <c r="P143" s="19">
        <f t="shared" si="53"/>
        <v>-740449.9999999999</v>
      </c>
      <c r="Q143" s="35">
        <f t="shared" si="54"/>
        <v>0</v>
      </c>
    </row>
    <row r="144" spans="1:17" ht="15.75">
      <c r="A144" s="36" t="s">
        <v>467</v>
      </c>
      <c r="B144" s="36" t="s">
        <v>717</v>
      </c>
      <c r="C144" s="36" t="s">
        <v>429</v>
      </c>
      <c r="D144" s="31" t="s">
        <v>152</v>
      </c>
      <c r="E144" s="31" t="s">
        <v>469</v>
      </c>
      <c r="F144" s="32">
        <f>SUM(F145:F154)</f>
        <v>319796325.18999994</v>
      </c>
      <c r="G144" s="32">
        <f>SUM(G145:G154)</f>
        <v>335246578.16</v>
      </c>
      <c r="H144" s="32">
        <f>SUM(H145:H154)</f>
        <v>15450252.970000003</v>
      </c>
      <c r="I144" s="32">
        <f aca="true" t="shared" si="55" ref="I144:Q144">SUM(I145:I154)</f>
        <v>15602176.860000003</v>
      </c>
      <c r="J144" s="32">
        <f>SUM(J145:J154)</f>
        <v>14794252.970000003</v>
      </c>
      <c r="K144" s="32">
        <f>SUM(K145:K154)</f>
        <v>0</v>
      </c>
      <c r="L144" s="32">
        <f>SUM(L145:L154)</f>
        <v>0</v>
      </c>
      <c r="M144" s="32">
        <f>SUM(M145:M154)</f>
        <v>112560425.19000001</v>
      </c>
      <c r="N144" s="32">
        <f t="shared" si="55"/>
        <v>207235900</v>
      </c>
      <c r="O144" s="32">
        <f t="shared" si="55"/>
        <v>35517842.97</v>
      </c>
      <c r="P144" s="32">
        <f t="shared" si="55"/>
        <v>-19915666.11</v>
      </c>
      <c r="Q144" s="32">
        <f t="shared" si="55"/>
        <v>0</v>
      </c>
    </row>
    <row r="145" spans="1:17" ht="15.75">
      <c r="A145" s="36" t="s">
        <v>475</v>
      </c>
      <c r="B145" s="36" t="s">
        <v>717</v>
      </c>
      <c r="C145" s="36" t="s">
        <v>718</v>
      </c>
      <c r="D145" s="33" t="s">
        <v>152</v>
      </c>
      <c r="E145" s="33" t="s">
        <v>719</v>
      </c>
      <c r="F145" s="34">
        <v>86576126.71</v>
      </c>
      <c r="G145" s="34">
        <v>89684103.61</v>
      </c>
      <c r="H145" s="34">
        <v>3107976.9</v>
      </c>
      <c r="I145" s="34">
        <v>3107976.9</v>
      </c>
      <c r="J145" s="34">
        <v>3107976.9</v>
      </c>
      <c r="K145" s="34">
        <v>0</v>
      </c>
      <c r="L145" s="34">
        <v>0</v>
      </c>
      <c r="M145" s="34">
        <v>21236126.71</v>
      </c>
      <c r="N145" s="34">
        <f aca="true" t="shared" si="56" ref="N145:N154">F145-M145</f>
        <v>65339999.99999999</v>
      </c>
      <c r="O145" s="19">
        <f aca="true" t="shared" si="57" ref="O145:O154">N145*0.1+J145+K145</f>
        <v>9641976.9</v>
      </c>
      <c r="P145" s="19">
        <f aca="true" t="shared" si="58" ref="P145:P154">I145-O145</f>
        <v>-6534000</v>
      </c>
      <c r="Q145" s="35">
        <f aca="true" t="shared" si="59" ref="Q145:Q154">IF(P145&lt;0,0,P145)</f>
        <v>0</v>
      </c>
    </row>
    <row r="146" spans="1:17" ht="15.75">
      <c r="A146" s="36" t="s">
        <v>475</v>
      </c>
      <c r="B146" s="36" t="s">
        <v>717</v>
      </c>
      <c r="C146" s="36" t="s">
        <v>720</v>
      </c>
      <c r="D146" s="33" t="s">
        <v>152</v>
      </c>
      <c r="E146" s="33" t="s">
        <v>721</v>
      </c>
      <c r="F146" s="34">
        <v>27413900</v>
      </c>
      <c r="G146" s="34">
        <v>27261976.11</v>
      </c>
      <c r="H146" s="34">
        <v>-151923.89</v>
      </c>
      <c r="I146" s="34">
        <v>0</v>
      </c>
      <c r="J146" s="34">
        <v>448076.11</v>
      </c>
      <c r="K146" s="34">
        <v>0</v>
      </c>
      <c r="L146" s="34">
        <v>0</v>
      </c>
      <c r="M146" s="34">
        <v>7284900</v>
      </c>
      <c r="N146" s="34">
        <f t="shared" si="56"/>
        <v>20129000</v>
      </c>
      <c r="O146" s="19">
        <f t="shared" si="57"/>
        <v>2460976.11</v>
      </c>
      <c r="P146" s="19">
        <f t="shared" si="58"/>
        <v>-2460976.11</v>
      </c>
      <c r="Q146" s="35">
        <f t="shared" si="59"/>
        <v>0</v>
      </c>
    </row>
    <row r="147" spans="1:17" ht="15.75">
      <c r="A147" s="36" t="s">
        <v>475</v>
      </c>
      <c r="B147" s="36" t="s">
        <v>717</v>
      </c>
      <c r="C147" s="36" t="s">
        <v>722</v>
      </c>
      <c r="D147" s="33" t="s">
        <v>152</v>
      </c>
      <c r="E147" s="33" t="s">
        <v>723</v>
      </c>
      <c r="F147" s="34">
        <v>30095673.21</v>
      </c>
      <c r="G147" s="34">
        <v>32321282.7</v>
      </c>
      <c r="H147" s="34">
        <v>2225609.49</v>
      </c>
      <c r="I147" s="34">
        <v>2225609.49</v>
      </c>
      <c r="J147" s="34">
        <v>2225609.49</v>
      </c>
      <c r="K147" s="34">
        <v>0</v>
      </c>
      <c r="L147" s="34">
        <v>0</v>
      </c>
      <c r="M147" s="34">
        <v>8197673.21</v>
      </c>
      <c r="N147" s="34">
        <f t="shared" si="56"/>
        <v>21898000</v>
      </c>
      <c r="O147" s="19">
        <f t="shared" si="57"/>
        <v>4415409.49</v>
      </c>
      <c r="P147" s="19">
        <f t="shared" si="58"/>
        <v>-2189800</v>
      </c>
      <c r="Q147" s="35">
        <f t="shared" si="59"/>
        <v>0</v>
      </c>
    </row>
    <row r="148" spans="1:17" ht="15.75">
      <c r="A148" s="36" t="s">
        <v>475</v>
      </c>
      <c r="B148" s="36" t="s">
        <v>717</v>
      </c>
      <c r="C148" s="36" t="s">
        <v>724</v>
      </c>
      <c r="D148" s="33" t="s">
        <v>152</v>
      </c>
      <c r="E148" s="33" t="s">
        <v>725</v>
      </c>
      <c r="F148" s="34">
        <v>24077004.35</v>
      </c>
      <c r="G148" s="34">
        <v>24813020.3</v>
      </c>
      <c r="H148" s="34">
        <v>736015.95</v>
      </c>
      <c r="I148" s="34">
        <v>736015.95</v>
      </c>
      <c r="J148" s="34">
        <v>936015.95</v>
      </c>
      <c r="K148" s="34">
        <v>0</v>
      </c>
      <c r="L148" s="34">
        <v>0</v>
      </c>
      <c r="M148" s="34">
        <v>8142404.35</v>
      </c>
      <c r="N148" s="34">
        <f t="shared" si="56"/>
        <v>15934600.000000002</v>
      </c>
      <c r="O148" s="19">
        <f t="shared" si="57"/>
        <v>2529475.95</v>
      </c>
      <c r="P148" s="19">
        <f t="shared" si="58"/>
        <v>-1793460.0000000002</v>
      </c>
      <c r="Q148" s="35">
        <f t="shared" si="59"/>
        <v>0</v>
      </c>
    </row>
    <row r="149" spans="1:17" ht="15.75">
      <c r="A149" s="36" t="s">
        <v>475</v>
      </c>
      <c r="B149" s="36" t="s">
        <v>717</v>
      </c>
      <c r="C149" s="36" t="s">
        <v>726</v>
      </c>
      <c r="D149" s="33" t="s">
        <v>152</v>
      </c>
      <c r="E149" s="33" t="s">
        <v>727</v>
      </c>
      <c r="F149" s="34">
        <v>29473777.67</v>
      </c>
      <c r="G149" s="34">
        <v>30943299.94</v>
      </c>
      <c r="H149" s="34">
        <v>1469522.27</v>
      </c>
      <c r="I149" s="34">
        <v>1469522.27</v>
      </c>
      <c r="J149" s="34">
        <v>1469522.27</v>
      </c>
      <c r="K149" s="34">
        <v>0</v>
      </c>
      <c r="L149" s="34">
        <v>0</v>
      </c>
      <c r="M149" s="34">
        <v>13763777.67</v>
      </c>
      <c r="N149" s="34">
        <f t="shared" si="56"/>
        <v>15710000.000000002</v>
      </c>
      <c r="O149" s="19">
        <f t="shared" si="57"/>
        <v>3040522.2700000005</v>
      </c>
      <c r="P149" s="19">
        <f t="shared" si="58"/>
        <v>-1571000.0000000005</v>
      </c>
      <c r="Q149" s="35">
        <f t="shared" si="59"/>
        <v>0</v>
      </c>
    </row>
    <row r="150" spans="1:17" ht="15.75">
      <c r="A150" s="36" t="s">
        <v>475</v>
      </c>
      <c r="B150" s="36" t="s">
        <v>717</v>
      </c>
      <c r="C150" s="36" t="s">
        <v>728</v>
      </c>
      <c r="D150" s="33" t="s">
        <v>152</v>
      </c>
      <c r="E150" s="33" t="s">
        <v>729</v>
      </c>
      <c r="F150" s="34">
        <v>56546133.54</v>
      </c>
      <c r="G150" s="34">
        <v>60787501.15</v>
      </c>
      <c r="H150" s="34">
        <v>4241367.61</v>
      </c>
      <c r="I150" s="34">
        <v>4241367.61</v>
      </c>
      <c r="J150" s="34">
        <v>4241367.61</v>
      </c>
      <c r="K150" s="34">
        <v>0</v>
      </c>
      <c r="L150" s="34">
        <v>0</v>
      </c>
      <c r="M150" s="34">
        <v>21769733.54</v>
      </c>
      <c r="N150" s="34">
        <f t="shared" si="56"/>
        <v>34776400</v>
      </c>
      <c r="O150" s="19">
        <f t="shared" si="57"/>
        <v>7719007.61</v>
      </c>
      <c r="P150" s="19">
        <f t="shared" si="58"/>
        <v>-3477640</v>
      </c>
      <c r="Q150" s="35">
        <f t="shared" si="59"/>
        <v>0</v>
      </c>
    </row>
    <row r="151" spans="1:17" ht="15.75">
      <c r="A151" s="36" t="s">
        <v>475</v>
      </c>
      <c r="B151" s="36" t="s">
        <v>717</v>
      </c>
      <c r="C151" s="36" t="s">
        <v>730</v>
      </c>
      <c r="D151" s="33" t="s">
        <v>152</v>
      </c>
      <c r="E151" s="33" t="s">
        <v>731</v>
      </c>
      <c r="F151" s="34">
        <v>29564096.59</v>
      </c>
      <c r="G151" s="34">
        <v>32268192.36</v>
      </c>
      <c r="H151" s="34">
        <v>2704095.77</v>
      </c>
      <c r="I151" s="34">
        <v>2704095.77</v>
      </c>
      <c r="J151" s="34">
        <v>1104095.77</v>
      </c>
      <c r="K151" s="34">
        <v>0</v>
      </c>
      <c r="L151" s="34">
        <v>0</v>
      </c>
      <c r="M151" s="34">
        <v>12744096.59</v>
      </c>
      <c r="N151" s="34">
        <f t="shared" si="56"/>
        <v>16820000</v>
      </c>
      <c r="O151" s="19">
        <f t="shared" si="57"/>
        <v>2786095.77</v>
      </c>
      <c r="P151" s="19">
        <f t="shared" si="58"/>
        <v>-82000</v>
      </c>
      <c r="Q151" s="35">
        <f t="shared" si="59"/>
        <v>0</v>
      </c>
    </row>
    <row r="152" spans="1:17" ht="15.75">
      <c r="A152" s="36" t="s">
        <v>475</v>
      </c>
      <c r="B152" s="36" t="s">
        <v>717</v>
      </c>
      <c r="C152" s="36" t="s">
        <v>732</v>
      </c>
      <c r="D152" s="33" t="s">
        <v>152</v>
      </c>
      <c r="E152" s="33" t="s">
        <v>733</v>
      </c>
      <c r="F152" s="34">
        <v>11870915.03</v>
      </c>
      <c r="G152" s="34">
        <v>12302213.73</v>
      </c>
      <c r="H152" s="34">
        <v>431298.7</v>
      </c>
      <c r="I152" s="34">
        <v>431298.7</v>
      </c>
      <c r="J152" s="34">
        <v>575298.7</v>
      </c>
      <c r="K152" s="34">
        <v>0</v>
      </c>
      <c r="L152" s="34">
        <v>0</v>
      </c>
      <c r="M152" s="34">
        <v>6770915.03</v>
      </c>
      <c r="N152" s="34">
        <f t="shared" si="56"/>
        <v>5099999.999999999</v>
      </c>
      <c r="O152" s="19">
        <f t="shared" si="57"/>
        <v>1085298.7</v>
      </c>
      <c r="P152" s="19">
        <f t="shared" si="58"/>
        <v>-654000</v>
      </c>
      <c r="Q152" s="35">
        <f t="shared" si="59"/>
        <v>0</v>
      </c>
    </row>
    <row r="153" spans="1:17" ht="15.75">
      <c r="A153" s="36" t="s">
        <v>475</v>
      </c>
      <c r="B153" s="36" t="s">
        <v>717</v>
      </c>
      <c r="C153" s="36" t="s">
        <v>734</v>
      </c>
      <c r="D153" s="33" t="s">
        <v>152</v>
      </c>
      <c r="E153" s="33" t="s">
        <v>735</v>
      </c>
      <c r="F153" s="34">
        <v>12389950</v>
      </c>
      <c r="G153" s="34">
        <v>12497671.13</v>
      </c>
      <c r="H153" s="34">
        <v>107721.13</v>
      </c>
      <c r="I153" s="34">
        <v>107721.13</v>
      </c>
      <c r="J153" s="34">
        <v>107721.13</v>
      </c>
      <c r="K153" s="34">
        <v>0</v>
      </c>
      <c r="L153" s="34">
        <v>0</v>
      </c>
      <c r="M153" s="34">
        <v>5072050</v>
      </c>
      <c r="N153" s="34">
        <f t="shared" si="56"/>
        <v>7317900</v>
      </c>
      <c r="O153" s="19">
        <f t="shared" si="57"/>
        <v>839511.13</v>
      </c>
      <c r="P153" s="19">
        <f t="shared" si="58"/>
        <v>-731790</v>
      </c>
      <c r="Q153" s="35">
        <f t="shared" si="59"/>
        <v>0</v>
      </c>
    </row>
    <row r="154" spans="1:17" ht="15.75">
      <c r="A154" s="36" t="s">
        <v>475</v>
      </c>
      <c r="B154" s="36" t="s">
        <v>717</v>
      </c>
      <c r="C154" s="36" t="s">
        <v>736</v>
      </c>
      <c r="D154" s="33" t="s">
        <v>152</v>
      </c>
      <c r="E154" s="33" t="s">
        <v>737</v>
      </c>
      <c r="F154" s="34">
        <v>11788748.09</v>
      </c>
      <c r="G154" s="34">
        <v>12367317.13</v>
      </c>
      <c r="H154" s="34">
        <v>578569.04</v>
      </c>
      <c r="I154" s="34">
        <v>578569.04</v>
      </c>
      <c r="J154" s="34">
        <v>578569.04</v>
      </c>
      <c r="K154" s="34">
        <v>0</v>
      </c>
      <c r="L154" s="34">
        <v>0</v>
      </c>
      <c r="M154" s="34">
        <v>7578748.09</v>
      </c>
      <c r="N154" s="34">
        <f t="shared" si="56"/>
        <v>4210000</v>
      </c>
      <c r="O154" s="19">
        <f t="shared" si="57"/>
        <v>999569.04</v>
      </c>
      <c r="P154" s="19">
        <f t="shared" si="58"/>
        <v>-421000</v>
      </c>
      <c r="Q154" s="35">
        <f t="shared" si="59"/>
        <v>0</v>
      </c>
    </row>
    <row r="155" spans="1:17" ht="15.75">
      <c r="A155" s="36" t="s">
        <v>467</v>
      </c>
      <c r="B155" s="36" t="s">
        <v>738</v>
      </c>
      <c r="C155" s="36" t="s">
        <v>429</v>
      </c>
      <c r="D155" s="31" t="s">
        <v>163</v>
      </c>
      <c r="E155" s="31" t="s">
        <v>469</v>
      </c>
      <c r="F155" s="32">
        <f>SUM(F156:F161)</f>
        <v>125589745.64</v>
      </c>
      <c r="G155" s="32">
        <f>SUM(G156:G161)</f>
        <v>122752683.4</v>
      </c>
      <c r="H155" s="32">
        <f>SUM(H156:H161)</f>
        <v>-2837062.2399999998</v>
      </c>
      <c r="I155" s="32">
        <f aca="true" t="shared" si="60" ref="I155:Q155">SUM(I156:I161)</f>
        <v>1461850.4300000002</v>
      </c>
      <c r="J155" s="32">
        <f>SUM(J156:J161)</f>
        <v>2152937.7600000002</v>
      </c>
      <c r="K155" s="32"/>
      <c r="L155" s="32">
        <f>SUM(L156:L161)</f>
        <v>0</v>
      </c>
      <c r="M155" s="32">
        <f>SUM(M156:M161)</f>
        <v>48395151.64</v>
      </c>
      <c r="N155" s="32">
        <f t="shared" si="60"/>
        <v>77194594</v>
      </c>
      <c r="O155" s="32">
        <f t="shared" si="60"/>
        <v>9872397.16</v>
      </c>
      <c r="P155" s="32">
        <f t="shared" si="60"/>
        <v>-8410546.73</v>
      </c>
      <c r="Q155" s="32">
        <f t="shared" si="60"/>
        <v>0</v>
      </c>
    </row>
    <row r="156" spans="1:17" ht="15.75">
      <c r="A156" s="36" t="s">
        <v>475</v>
      </c>
      <c r="B156" s="36" t="s">
        <v>738</v>
      </c>
      <c r="C156" s="36" t="s">
        <v>739</v>
      </c>
      <c r="D156" s="33" t="s">
        <v>163</v>
      </c>
      <c r="E156" s="33" t="s">
        <v>740</v>
      </c>
      <c r="F156" s="34">
        <v>51374884.78</v>
      </c>
      <c r="G156" s="34">
        <v>51318200</v>
      </c>
      <c r="H156" s="34">
        <v>-56684.78</v>
      </c>
      <c r="I156" s="34">
        <v>0</v>
      </c>
      <c r="J156" s="34">
        <v>433315.22</v>
      </c>
      <c r="K156" s="34"/>
      <c r="L156" s="34">
        <v>0</v>
      </c>
      <c r="M156" s="34">
        <v>18253984.78</v>
      </c>
      <c r="N156" s="34">
        <f aca="true" t="shared" si="61" ref="N156:N161">F156-M156</f>
        <v>33120900</v>
      </c>
      <c r="O156" s="19">
        <f aca="true" t="shared" si="62" ref="O156:O161">N156*0.1+J156+K156</f>
        <v>3745405.2199999997</v>
      </c>
      <c r="P156" s="19">
        <f aca="true" t="shared" si="63" ref="P156:P161">I156-O156</f>
        <v>-3745405.2199999997</v>
      </c>
      <c r="Q156" s="35">
        <f aca="true" t="shared" si="64" ref="Q156:Q161">IF(P156&lt;0,0,P156)</f>
        <v>0</v>
      </c>
    </row>
    <row r="157" spans="1:17" ht="15.75">
      <c r="A157" s="36" t="s">
        <v>475</v>
      </c>
      <c r="B157" s="36" t="s">
        <v>738</v>
      </c>
      <c r="C157" s="36" t="s">
        <v>741</v>
      </c>
      <c r="D157" s="33" t="s">
        <v>163</v>
      </c>
      <c r="E157" s="33" t="s">
        <v>742</v>
      </c>
      <c r="F157" s="34">
        <v>10904437.39</v>
      </c>
      <c r="G157" s="34">
        <v>11224259</v>
      </c>
      <c r="H157" s="34">
        <v>319821.61</v>
      </c>
      <c r="I157" s="34">
        <v>319821.61</v>
      </c>
      <c r="J157" s="34">
        <v>319821.61</v>
      </c>
      <c r="K157" s="34">
        <v>0</v>
      </c>
      <c r="L157" s="34">
        <v>0</v>
      </c>
      <c r="M157" s="34">
        <v>4544437.39</v>
      </c>
      <c r="N157" s="34">
        <f t="shared" si="61"/>
        <v>6360000.000000001</v>
      </c>
      <c r="O157" s="19">
        <f t="shared" si="62"/>
        <v>955821.6100000001</v>
      </c>
      <c r="P157" s="19">
        <f t="shared" si="63"/>
        <v>-636000.0000000001</v>
      </c>
      <c r="Q157" s="35">
        <f t="shared" si="64"/>
        <v>0</v>
      </c>
    </row>
    <row r="158" spans="1:17" ht="15.75">
      <c r="A158" s="36" t="s">
        <v>475</v>
      </c>
      <c r="B158" s="36" t="s">
        <v>738</v>
      </c>
      <c r="C158" s="36" t="s">
        <v>743</v>
      </c>
      <c r="D158" s="33" t="s">
        <v>163</v>
      </c>
      <c r="E158" s="33" t="s">
        <v>744</v>
      </c>
      <c r="F158" s="34">
        <v>13279444.86</v>
      </c>
      <c r="G158" s="34">
        <v>13552721</v>
      </c>
      <c r="H158" s="34">
        <v>273276.14</v>
      </c>
      <c r="I158" s="34">
        <v>273276.14</v>
      </c>
      <c r="J158" s="34">
        <v>273276.14</v>
      </c>
      <c r="K158" s="34">
        <v>0</v>
      </c>
      <c r="L158" s="34">
        <v>0</v>
      </c>
      <c r="M158" s="34">
        <v>8155844.86</v>
      </c>
      <c r="N158" s="34">
        <f t="shared" si="61"/>
        <v>5123599.999999999</v>
      </c>
      <c r="O158" s="19">
        <f t="shared" si="62"/>
        <v>785636.1399999999</v>
      </c>
      <c r="P158" s="19">
        <f t="shared" si="63"/>
        <v>-512359.9999999999</v>
      </c>
      <c r="Q158" s="35">
        <f t="shared" si="64"/>
        <v>0</v>
      </c>
    </row>
    <row r="159" spans="1:17" ht="15.75">
      <c r="A159" s="36" t="s">
        <v>475</v>
      </c>
      <c r="B159" s="36" t="s">
        <v>738</v>
      </c>
      <c r="C159" s="36" t="s">
        <v>745</v>
      </c>
      <c r="D159" s="33" t="s">
        <v>163</v>
      </c>
      <c r="E159" s="33" t="s">
        <v>746</v>
      </c>
      <c r="F159" s="34">
        <v>14082010</v>
      </c>
      <c r="G159" s="34">
        <v>14386459</v>
      </c>
      <c r="H159" s="34">
        <v>304449</v>
      </c>
      <c r="I159" s="34">
        <v>304449</v>
      </c>
      <c r="J159" s="34">
        <v>304449</v>
      </c>
      <c r="K159" s="34">
        <v>0</v>
      </c>
      <c r="L159" s="34">
        <v>0</v>
      </c>
      <c r="M159" s="34">
        <v>6912010</v>
      </c>
      <c r="N159" s="34">
        <f t="shared" si="61"/>
        <v>7170000</v>
      </c>
      <c r="O159" s="19">
        <f t="shared" si="62"/>
        <v>1021449</v>
      </c>
      <c r="P159" s="19">
        <f t="shared" si="63"/>
        <v>-717000</v>
      </c>
      <c r="Q159" s="35">
        <f t="shared" si="64"/>
        <v>0</v>
      </c>
    </row>
    <row r="160" spans="1:17" ht="15.75">
      <c r="A160" s="36" t="s">
        <v>475</v>
      </c>
      <c r="B160" s="36" t="s">
        <v>738</v>
      </c>
      <c r="C160" s="36" t="s">
        <v>728</v>
      </c>
      <c r="D160" s="33" t="s">
        <v>163</v>
      </c>
      <c r="E160" s="33" t="s">
        <v>747</v>
      </c>
      <c r="F160" s="34">
        <v>29180900</v>
      </c>
      <c r="G160" s="34">
        <v>24938672.11</v>
      </c>
      <c r="H160" s="34">
        <v>-4242227.89</v>
      </c>
      <c r="I160" s="34">
        <v>0</v>
      </c>
      <c r="J160" s="34">
        <v>257772.11</v>
      </c>
      <c r="K160" s="34"/>
      <c r="L160" s="34">
        <v>0</v>
      </c>
      <c r="M160" s="34">
        <v>8080900</v>
      </c>
      <c r="N160" s="34">
        <f t="shared" si="61"/>
        <v>21100000</v>
      </c>
      <c r="O160" s="19">
        <f t="shared" si="62"/>
        <v>2367772.11</v>
      </c>
      <c r="P160" s="19">
        <f t="shared" si="63"/>
        <v>-2367772.11</v>
      </c>
      <c r="Q160" s="35">
        <f t="shared" si="64"/>
        <v>0</v>
      </c>
    </row>
    <row r="161" spans="1:17" ht="15.75">
      <c r="A161" s="36" t="s">
        <v>475</v>
      </c>
      <c r="B161" s="36" t="s">
        <v>738</v>
      </c>
      <c r="C161" s="36" t="s">
        <v>748</v>
      </c>
      <c r="D161" s="33" t="s">
        <v>163</v>
      </c>
      <c r="E161" s="33" t="s">
        <v>749</v>
      </c>
      <c r="F161" s="34">
        <v>6768068.61</v>
      </c>
      <c r="G161" s="34">
        <v>7332372.29</v>
      </c>
      <c r="H161" s="34">
        <v>564303.68</v>
      </c>
      <c r="I161" s="34">
        <v>564303.68</v>
      </c>
      <c r="J161" s="34">
        <v>564303.68</v>
      </c>
      <c r="K161" s="34">
        <v>0</v>
      </c>
      <c r="L161" s="34">
        <v>0</v>
      </c>
      <c r="M161" s="34">
        <v>2447974.61</v>
      </c>
      <c r="N161" s="34">
        <f t="shared" si="61"/>
        <v>4320094</v>
      </c>
      <c r="O161" s="19">
        <f t="shared" si="62"/>
        <v>996313.0800000001</v>
      </c>
      <c r="P161" s="19">
        <f t="shared" si="63"/>
        <v>-432009.4</v>
      </c>
      <c r="Q161" s="35">
        <f t="shared" si="64"/>
        <v>0</v>
      </c>
    </row>
    <row r="162" spans="1:17" ht="15.75">
      <c r="A162" s="36" t="s">
        <v>467</v>
      </c>
      <c r="B162" s="36" t="s">
        <v>750</v>
      </c>
      <c r="C162" s="36" t="s">
        <v>429</v>
      </c>
      <c r="D162" s="31" t="s">
        <v>170</v>
      </c>
      <c r="E162" s="31" t="s">
        <v>469</v>
      </c>
      <c r="F162" s="32">
        <f>SUM(F163:F173)</f>
        <v>367791976.03000003</v>
      </c>
      <c r="G162" s="32">
        <f>SUM(G163:G173)</f>
        <v>654008577.38</v>
      </c>
      <c r="H162" s="32">
        <f>SUM(H163:H173)</f>
        <v>175559131.75</v>
      </c>
      <c r="I162" s="32">
        <f aca="true" t="shared" si="65" ref="I162:Q162">SUM(I163:I173)</f>
        <v>175559131.75</v>
      </c>
      <c r="J162" s="32">
        <f>SUM(J163:J173)</f>
        <v>180759131.75</v>
      </c>
      <c r="K162" s="32"/>
      <c r="L162" s="32">
        <f>SUM(L163:L173)</f>
        <v>0</v>
      </c>
      <c r="M162" s="32">
        <f>SUM(M163:M173)</f>
        <v>132185976.03</v>
      </c>
      <c r="N162" s="32">
        <f t="shared" si="65"/>
        <v>235606000</v>
      </c>
      <c r="O162" s="32">
        <f t="shared" si="65"/>
        <v>204319731.75</v>
      </c>
      <c r="P162" s="32">
        <f t="shared" si="65"/>
        <v>-28760600</v>
      </c>
      <c r="Q162" s="32">
        <f t="shared" si="65"/>
        <v>0</v>
      </c>
    </row>
    <row r="163" spans="1:17" ht="15.75">
      <c r="A163" s="36" t="s">
        <v>470</v>
      </c>
      <c r="B163" s="36" t="s">
        <v>750</v>
      </c>
      <c r="C163" s="36" t="s">
        <v>751</v>
      </c>
      <c r="D163" s="33" t="s">
        <v>170</v>
      </c>
      <c r="E163" s="33" t="s">
        <v>171</v>
      </c>
      <c r="F163" s="34">
        <v>185120400</v>
      </c>
      <c r="G163" s="34">
        <v>404058341.5</v>
      </c>
      <c r="H163" s="34">
        <v>113653006.9</v>
      </c>
      <c r="I163" s="34">
        <v>113653006.9</v>
      </c>
      <c r="J163" s="34">
        <v>113653006.9</v>
      </c>
      <c r="K163" s="34">
        <v>0</v>
      </c>
      <c r="L163" s="34">
        <v>0</v>
      </c>
      <c r="M163" s="34">
        <v>47803400</v>
      </c>
      <c r="N163" s="34">
        <f aca="true" t="shared" si="66" ref="N163:N173">F163-M163</f>
        <v>137317000</v>
      </c>
      <c r="O163" s="19">
        <f aca="true" t="shared" si="67" ref="O163:O173">N163*0.1+J163+K163</f>
        <v>127384706.9</v>
      </c>
      <c r="P163" s="19">
        <f aca="true" t="shared" si="68" ref="P163:P173">I163-O163</f>
        <v>-13731700</v>
      </c>
      <c r="Q163" s="35">
        <f aca="true" t="shared" si="69" ref="Q163:Q173">IF(P163&lt;0,0,P163)</f>
        <v>0</v>
      </c>
    </row>
    <row r="164" spans="1:17" ht="15.75">
      <c r="A164" s="36" t="s">
        <v>475</v>
      </c>
      <c r="B164" s="36" t="s">
        <v>750</v>
      </c>
      <c r="C164" s="36" t="s">
        <v>752</v>
      </c>
      <c r="D164" s="33" t="s">
        <v>170</v>
      </c>
      <c r="E164" s="33" t="s">
        <v>753</v>
      </c>
      <c r="F164" s="34">
        <v>14941211.18</v>
      </c>
      <c r="G164" s="34">
        <v>18210911.34</v>
      </c>
      <c r="H164" s="34">
        <v>3269700.16</v>
      </c>
      <c r="I164" s="34">
        <v>3269700.16</v>
      </c>
      <c r="J164" s="34">
        <v>3269700.16</v>
      </c>
      <c r="K164" s="34">
        <v>0</v>
      </c>
      <c r="L164" s="34">
        <v>0</v>
      </c>
      <c r="M164" s="34">
        <v>9757211.18</v>
      </c>
      <c r="N164" s="34">
        <f t="shared" si="66"/>
        <v>5184000</v>
      </c>
      <c r="O164" s="19">
        <f t="shared" si="67"/>
        <v>3788100.16</v>
      </c>
      <c r="P164" s="19">
        <f t="shared" si="68"/>
        <v>-518400</v>
      </c>
      <c r="Q164" s="35">
        <f t="shared" si="69"/>
        <v>0</v>
      </c>
    </row>
    <row r="165" spans="1:17" ht="15.75">
      <c r="A165" s="36" t="s">
        <v>475</v>
      </c>
      <c r="B165" s="36" t="s">
        <v>750</v>
      </c>
      <c r="C165" s="36" t="s">
        <v>754</v>
      </c>
      <c r="D165" s="33" t="s">
        <v>170</v>
      </c>
      <c r="E165" s="33" t="s">
        <v>755</v>
      </c>
      <c r="F165" s="34">
        <v>31879800.91</v>
      </c>
      <c r="G165" s="34">
        <v>50374351.11</v>
      </c>
      <c r="H165" s="34">
        <v>18294550.2</v>
      </c>
      <c r="I165" s="34">
        <v>18294550.2</v>
      </c>
      <c r="J165" s="34">
        <v>22594550.2</v>
      </c>
      <c r="K165" s="34"/>
      <c r="L165" s="34">
        <v>0</v>
      </c>
      <c r="M165" s="34">
        <v>6338800.91</v>
      </c>
      <c r="N165" s="34">
        <f t="shared" si="66"/>
        <v>25541000</v>
      </c>
      <c r="O165" s="19">
        <f t="shared" si="67"/>
        <v>25148650.2</v>
      </c>
      <c r="P165" s="19">
        <f t="shared" si="68"/>
        <v>-6854100</v>
      </c>
      <c r="Q165" s="35">
        <f t="shared" si="69"/>
        <v>0</v>
      </c>
    </row>
    <row r="166" spans="1:17" ht="15.75">
      <c r="A166" s="36" t="s">
        <v>475</v>
      </c>
      <c r="B166" s="36" t="s">
        <v>750</v>
      </c>
      <c r="C166" s="36" t="s">
        <v>756</v>
      </c>
      <c r="D166" s="33" t="s">
        <v>170</v>
      </c>
      <c r="E166" s="33" t="s">
        <v>757</v>
      </c>
      <c r="F166" s="34">
        <v>21695062.38</v>
      </c>
      <c r="G166" s="34">
        <v>23634153.1</v>
      </c>
      <c r="H166" s="34">
        <v>1939090.72</v>
      </c>
      <c r="I166" s="34">
        <v>1939090.72</v>
      </c>
      <c r="J166" s="34">
        <v>2839090.72</v>
      </c>
      <c r="K166" s="34"/>
      <c r="L166" s="34">
        <v>0</v>
      </c>
      <c r="M166" s="34">
        <v>15036062.38</v>
      </c>
      <c r="N166" s="34">
        <f t="shared" si="66"/>
        <v>6658999.999999998</v>
      </c>
      <c r="O166" s="19">
        <f t="shared" si="67"/>
        <v>3504990.72</v>
      </c>
      <c r="P166" s="19">
        <f t="shared" si="68"/>
        <v>-1565900.0000000002</v>
      </c>
      <c r="Q166" s="35">
        <f t="shared" si="69"/>
        <v>0</v>
      </c>
    </row>
    <row r="167" spans="1:17" ht="15.75">
      <c r="A167" s="36" t="s">
        <v>475</v>
      </c>
      <c r="B167" s="36" t="s">
        <v>750</v>
      </c>
      <c r="C167" s="36" t="s">
        <v>758</v>
      </c>
      <c r="D167" s="33" t="s">
        <v>170</v>
      </c>
      <c r="E167" s="33" t="s">
        <v>759</v>
      </c>
      <c r="F167" s="34">
        <v>15852000</v>
      </c>
      <c r="G167" s="34">
        <v>16714861.71</v>
      </c>
      <c r="H167" s="34">
        <v>255761.71</v>
      </c>
      <c r="I167" s="34">
        <v>255761.71</v>
      </c>
      <c r="J167" s="34">
        <v>255761.71</v>
      </c>
      <c r="K167" s="34">
        <v>0</v>
      </c>
      <c r="L167" s="34">
        <v>0</v>
      </c>
      <c r="M167" s="34">
        <v>4995000</v>
      </c>
      <c r="N167" s="34">
        <f t="shared" si="66"/>
        <v>10857000</v>
      </c>
      <c r="O167" s="19">
        <f t="shared" si="67"/>
        <v>1341461.71</v>
      </c>
      <c r="P167" s="19">
        <f t="shared" si="68"/>
        <v>-1085700</v>
      </c>
      <c r="Q167" s="35">
        <f t="shared" si="69"/>
        <v>0</v>
      </c>
    </row>
    <row r="168" spans="1:17" ht="15.75">
      <c r="A168" s="36" t="s">
        <v>475</v>
      </c>
      <c r="B168" s="36" t="s">
        <v>750</v>
      </c>
      <c r="C168" s="36" t="s">
        <v>760</v>
      </c>
      <c r="D168" s="33" t="s">
        <v>170</v>
      </c>
      <c r="E168" s="33" t="s">
        <v>761</v>
      </c>
      <c r="F168" s="34">
        <v>4746500</v>
      </c>
      <c r="G168" s="34">
        <v>5457026.97</v>
      </c>
      <c r="H168" s="34">
        <v>46472.97</v>
      </c>
      <c r="I168" s="34">
        <v>46472.97</v>
      </c>
      <c r="J168" s="34">
        <v>46472.97</v>
      </c>
      <c r="K168" s="34">
        <v>0</v>
      </c>
      <c r="L168" s="34">
        <v>0</v>
      </c>
      <c r="M168" s="34">
        <v>2787500</v>
      </c>
      <c r="N168" s="34">
        <f t="shared" si="66"/>
        <v>1959000</v>
      </c>
      <c r="O168" s="19">
        <f t="shared" si="67"/>
        <v>242372.97</v>
      </c>
      <c r="P168" s="19">
        <f t="shared" si="68"/>
        <v>-195900</v>
      </c>
      <c r="Q168" s="35">
        <f t="shared" si="69"/>
        <v>0</v>
      </c>
    </row>
    <row r="169" spans="1:17" ht="15.75">
      <c r="A169" s="36" t="s">
        <v>475</v>
      </c>
      <c r="B169" s="36" t="s">
        <v>750</v>
      </c>
      <c r="C169" s="36" t="s">
        <v>762</v>
      </c>
      <c r="D169" s="33" t="s">
        <v>170</v>
      </c>
      <c r="E169" s="33" t="s">
        <v>763</v>
      </c>
      <c r="F169" s="34">
        <v>26531434.95</v>
      </c>
      <c r="G169" s="34">
        <v>26974968.28</v>
      </c>
      <c r="H169" s="34">
        <v>443533.33</v>
      </c>
      <c r="I169" s="34">
        <v>443533.33</v>
      </c>
      <c r="J169" s="34">
        <v>443533.33</v>
      </c>
      <c r="K169" s="34">
        <v>0</v>
      </c>
      <c r="L169" s="34">
        <v>0</v>
      </c>
      <c r="M169" s="34">
        <v>16816434.95</v>
      </c>
      <c r="N169" s="34">
        <f t="shared" si="66"/>
        <v>9715000</v>
      </c>
      <c r="O169" s="19">
        <f t="shared" si="67"/>
        <v>1415033.33</v>
      </c>
      <c r="P169" s="19">
        <f t="shared" si="68"/>
        <v>-971500</v>
      </c>
      <c r="Q169" s="35">
        <f t="shared" si="69"/>
        <v>0</v>
      </c>
    </row>
    <row r="170" spans="1:17" ht="15.75">
      <c r="A170" s="36" t="s">
        <v>475</v>
      </c>
      <c r="B170" s="36" t="s">
        <v>750</v>
      </c>
      <c r="C170" s="36" t="s">
        <v>764</v>
      </c>
      <c r="D170" s="33" t="s">
        <v>170</v>
      </c>
      <c r="E170" s="33" t="s">
        <v>765</v>
      </c>
      <c r="F170" s="34">
        <v>19467382.86</v>
      </c>
      <c r="G170" s="34">
        <v>39478387.96</v>
      </c>
      <c r="H170" s="34">
        <v>19729755.1</v>
      </c>
      <c r="I170" s="34">
        <v>19729755.1</v>
      </c>
      <c r="J170" s="34">
        <v>19729755.1</v>
      </c>
      <c r="K170" s="34">
        <v>0</v>
      </c>
      <c r="L170" s="34">
        <v>0</v>
      </c>
      <c r="M170" s="34">
        <v>10278382.86</v>
      </c>
      <c r="N170" s="34">
        <f t="shared" si="66"/>
        <v>9189000</v>
      </c>
      <c r="O170" s="19">
        <f t="shared" si="67"/>
        <v>20648655.1</v>
      </c>
      <c r="P170" s="19">
        <f t="shared" si="68"/>
        <v>-918900</v>
      </c>
      <c r="Q170" s="35">
        <f t="shared" si="69"/>
        <v>0</v>
      </c>
    </row>
    <row r="171" spans="1:17" ht="15.75">
      <c r="A171" s="36" t="s">
        <v>475</v>
      </c>
      <c r="B171" s="36" t="s">
        <v>750</v>
      </c>
      <c r="C171" s="36" t="s">
        <v>766</v>
      </c>
      <c r="D171" s="33" t="s">
        <v>170</v>
      </c>
      <c r="E171" s="33" t="s">
        <v>767</v>
      </c>
      <c r="F171" s="34">
        <v>12242700</v>
      </c>
      <c r="G171" s="34">
        <v>14420293.26</v>
      </c>
      <c r="H171" s="34">
        <v>608843.26</v>
      </c>
      <c r="I171" s="34">
        <v>608843.26</v>
      </c>
      <c r="J171" s="34">
        <v>608843.26</v>
      </c>
      <c r="K171" s="34">
        <v>0</v>
      </c>
      <c r="L171" s="34">
        <v>0</v>
      </c>
      <c r="M171" s="34">
        <v>7297700</v>
      </c>
      <c r="N171" s="34">
        <f t="shared" si="66"/>
        <v>4945000</v>
      </c>
      <c r="O171" s="19">
        <f t="shared" si="67"/>
        <v>1103343.26</v>
      </c>
      <c r="P171" s="19">
        <f t="shared" si="68"/>
        <v>-494500</v>
      </c>
      <c r="Q171" s="35">
        <f t="shared" si="69"/>
        <v>0</v>
      </c>
    </row>
    <row r="172" spans="1:17" ht="15.75">
      <c r="A172" s="36" t="s">
        <v>475</v>
      </c>
      <c r="B172" s="36" t="s">
        <v>750</v>
      </c>
      <c r="C172" s="36" t="s">
        <v>768</v>
      </c>
      <c r="D172" s="33" t="s">
        <v>170</v>
      </c>
      <c r="E172" s="33" t="s">
        <v>769</v>
      </c>
      <c r="F172" s="34">
        <v>23686200</v>
      </c>
      <c r="G172" s="34">
        <v>25468052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8518200</v>
      </c>
      <c r="N172" s="34">
        <f t="shared" si="66"/>
        <v>15168000</v>
      </c>
      <c r="O172" s="19">
        <f t="shared" si="67"/>
        <v>1516800</v>
      </c>
      <c r="P172" s="19">
        <f t="shared" si="68"/>
        <v>-1516800</v>
      </c>
      <c r="Q172" s="35">
        <f t="shared" si="69"/>
        <v>0</v>
      </c>
    </row>
    <row r="173" spans="1:17" ht="15.75">
      <c r="A173" s="36" t="s">
        <v>475</v>
      </c>
      <c r="B173" s="36" t="s">
        <v>750</v>
      </c>
      <c r="C173" s="36" t="s">
        <v>770</v>
      </c>
      <c r="D173" s="33" t="s">
        <v>170</v>
      </c>
      <c r="E173" s="33" t="s">
        <v>771</v>
      </c>
      <c r="F173" s="34">
        <v>11629283.75</v>
      </c>
      <c r="G173" s="34">
        <v>29217230.15</v>
      </c>
      <c r="H173" s="34">
        <v>17318417.4</v>
      </c>
      <c r="I173" s="34">
        <v>17318417.4</v>
      </c>
      <c r="J173" s="34">
        <v>17318417.4</v>
      </c>
      <c r="K173" s="34">
        <v>0</v>
      </c>
      <c r="L173" s="34">
        <v>0</v>
      </c>
      <c r="M173" s="34">
        <v>2557283.75</v>
      </c>
      <c r="N173" s="34">
        <f t="shared" si="66"/>
        <v>9072000</v>
      </c>
      <c r="O173" s="19">
        <f t="shared" si="67"/>
        <v>18225617.4</v>
      </c>
      <c r="P173" s="19">
        <f t="shared" si="68"/>
        <v>-907200</v>
      </c>
      <c r="Q173" s="35">
        <f t="shared" si="69"/>
        <v>0</v>
      </c>
    </row>
    <row r="174" spans="1:17" ht="15.75">
      <c r="A174" s="37" t="s">
        <v>467</v>
      </c>
      <c r="B174" s="37" t="s">
        <v>772</v>
      </c>
      <c r="C174" s="37" t="s">
        <v>429</v>
      </c>
      <c r="D174" s="31" t="s">
        <v>182</v>
      </c>
      <c r="E174" s="31" t="s">
        <v>469</v>
      </c>
      <c r="F174" s="32">
        <f>SUM(F175:F184)</f>
        <v>349305998.05</v>
      </c>
      <c r="G174" s="32">
        <f>SUM(G175:G184)</f>
        <v>366695644.77</v>
      </c>
      <c r="H174" s="32">
        <f>SUM(H175:H184)</f>
        <v>17389646.720000003</v>
      </c>
      <c r="I174" s="32">
        <f aca="true" t="shared" si="70" ref="I174:Q174">SUM(I175:I184)</f>
        <v>18704719.04</v>
      </c>
      <c r="J174" s="32">
        <f>SUM(J175:J184)</f>
        <v>8929646.719999999</v>
      </c>
      <c r="K174" s="32">
        <f>SUM(K175:K184)</f>
        <v>6790000</v>
      </c>
      <c r="L174" s="32">
        <f>SUM(L175:L184)</f>
        <v>0</v>
      </c>
      <c r="M174" s="32">
        <f>SUM(M175:M184)</f>
        <v>161170398.04999998</v>
      </c>
      <c r="N174" s="32">
        <f t="shared" si="70"/>
        <v>188135600</v>
      </c>
      <c r="O174" s="32">
        <f t="shared" si="70"/>
        <v>33473906.720000003</v>
      </c>
      <c r="P174" s="32">
        <f t="shared" si="70"/>
        <v>-14769187.68</v>
      </c>
      <c r="Q174" s="32">
        <f t="shared" si="70"/>
        <v>0</v>
      </c>
    </row>
    <row r="175" spans="1:17" ht="15.75">
      <c r="A175" s="37" t="s">
        <v>470</v>
      </c>
      <c r="B175" s="37" t="s">
        <v>772</v>
      </c>
      <c r="C175" s="37" t="s">
        <v>773</v>
      </c>
      <c r="D175" s="33" t="s">
        <v>182</v>
      </c>
      <c r="E175" s="33" t="s">
        <v>183</v>
      </c>
      <c r="F175" s="34">
        <v>128699138.57</v>
      </c>
      <c r="G175" s="34">
        <v>137316522.22</v>
      </c>
      <c r="H175" s="34">
        <v>8617383.65</v>
      </c>
      <c r="I175" s="34">
        <v>8617383.65</v>
      </c>
      <c r="J175" s="34">
        <v>5017383.65</v>
      </c>
      <c r="K175" s="34">
        <v>0</v>
      </c>
      <c r="L175" s="34">
        <v>0</v>
      </c>
      <c r="M175" s="34">
        <v>25199138.57</v>
      </c>
      <c r="N175" s="34">
        <f aca="true" t="shared" si="71" ref="N175:N184">F175-M175</f>
        <v>103500000</v>
      </c>
      <c r="O175" s="19">
        <f aca="true" t="shared" si="72" ref="O175:O184">N175*0.1+J175+K175</f>
        <v>15367383.65</v>
      </c>
      <c r="P175" s="19">
        <f aca="true" t="shared" si="73" ref="P175:P184">I175-O175</f>
        <v>-6750000</v>
      </c>
      <c r="Q175" s="35">
        <f aca="true" t="shared" si="74" ref="Q175:Q184">IF(P175&lt;0,0,P175)</f>
        <v>0</v>
      </c>
    </row>
    <row r="176" spans="1:17" ht="15.75">
      <c r="A176" s="37" t="s">
        <v>475</v>
      </c>
      <c r="B176" s="37" t="s">
        <v>772</v>
      </c>
      <c r="C176" s="37" t="s">
        <v>774</v>
      </c>
      <c r="D176" s="33" t="s">
        <v>182</v>
      </c>
      <c r="E176" s="33" t="s">
        <v>775</v>
      </c>
      <c r="F176" s="34">
        <v>14575011.22</v>
      </c>
      <c r="G176" s="34">
        <v>13850417.5</v>
      </c>
      <c r="H176" s="34">
        <v>-724593.72</v>
      </c>
      <c r="I176" s="34">
        <v>0</v>
      </c>
      <c r="J176" s="34">
        <v>75406.28</v>
      </c>
      <c r="K176" s="34"/>
      <c r="L176" s="34">
        <v>0</v>
      </c>
      <c r="M176" s="34">
        <v>7135011.22</v>
      </c>
      <c r="N176" s="34">
        <f t="shared" si="71"/>
        <v>7440000.000000001</v>
      </c>
      <c r="O176" s="19">
        <f t="shared" si="72"/>
        <v>819406.2800000001</v>
      </c>
      <c r="P176" s="19">
        <f t="shared" si="73"/>
        <v>-819406.2800000001</v>
      </c>
      <c r="Q176" s="35">
        <f t="shared" si="74"/>
        <v>0</v>
      </c>
    </row>
    <row r="177" spans="1:17" ht="15.75">
      <c r="A177" s="37" t="s">
        <v>475</v>
      </c>
      <c r="B177" s="37" t="s">
        <v>772</v>
      </c>
      <c r="C177" s="37" t="s">
        <v>776</v>
      </c>
      <c r="D177" s="33" t="s">
        <v>182</v>
      </c>
      <c r="E177" s="33" t="s">
        <v>185</v>
      </c>
      <c r="F177" s="34">
        <v>7945889.16</v>
      </c>
      <c r="G177" s="34">
        <v>8586617.5</v>
      </c>
      <c r="H177" s="34">
        <v>640728.34</v>
      </c>
      <c r="I177" s="34">
        <v>640728.34</v>
      </c>
      <c r="J177" s="34">
        <v>140728.34</v>
      </c>
      <c r="K177" s="34">
        <v>500000</v>
      </c>
      <c r="L177" s="34">
        <v>0</v>
      </c>
      <c r="M177" s="34">
        <v>1571389.16</v>
      </c>
      <c r="N177" s="34">
        <f t="shared" si="71"/>
        <v>6374500</v>
      </c>
      <c r="O177" s="19">
        <f t="shared" si="72"/>
        <v>1278178.3399999999</v>
      </c>
      <c r="P177" s="19">
        <f t="shared" si="73"/>
        <v>-637449.9999999999</v>
      </c>
      <c r="Q177" s="35">
        <f t="shared" si="74"/>
        <v>0</v>
      </c>
    </row>
    <row r="178" spans="1:17" ht="15.75">
      <c r="A178" s="37" t="s">
        <v>475</v>
      </c>
      <c r="B178" s="37" t="s">
        <v>772</v>
      </c>
      <c r="C178" s="37" t="s">
        <v>777</v>
      </c>
      <c r="D178" s="33" t="s">
        <v>182</v>
      </c>
      <c r="E178" s="33" t="s">
        <v>778</v>
      </c>
      <c r="F178" s="34">
        <v>14207163.27</v>
      </c>
      <c r="G178" s="34">
        <v>14116684.67</v>
      </c>
      <c r="H178" s="34">
        <v>-90478.6</v>
      </c>
      <c r="I178" s="34">
        <v>0</v>
      </c>
      <c r="J178" s="34">
        <v>539521.4</v>
      </c>
      <c r="K178" s="34"/>
      <c r="L178" s="34">
        <v>0</v>
      </c>
      <c r="M178" s="34">
        <v>7771163.27</v>
      </c>
      <c r="N178" s="34">
        <f t="shared" si="71"/>
        <v>6436000</v>
      </c>
      <c r="O178" s="19">
        <f>N178*0.05+J178+K178+L178</f>
        <v>861321.4</v>
      </c>
      <c r="P178" s="19">
        <f t="shared" si="73"/>
        <v>-861321.4</v>
      </c>
      <c r="Q178" s="35">
        <f t="shared" si="74"/>
        <v>0</v>
      </c>
    </row>
    <row r="179" spans="1:17" ht="15.75">
      <c r="A179" s="37" t="s">
        <v>475</v>
      </c>
      <c r="B179" s="37" t="s">
        <v>772</v>
      </c>
      <c r="C179" s="37" t="s">
        <v>779</v>
      </c>
      <c r="D179" s="33" t="s">
        <v>182</v>
      </c>
      <c r="E179" s="33" t="s">
        <v>780</v>
      </c>
      <c r="F179" s="34">
        <v>40123824.33</v>
      </c>
      <c r="G179" s="34">
        <v>39623824.33</v>
      </c>
      <c r="H179" s="34">
        <v>-500000</v>
      </c>
      <c r="I179" s="34">
        <v>0</v>
      </c>
      <c r="J179" s="34">
        <v>0</v>
      </c>
      <c r="K179" s="34"/>
      <c r="L179" s="34">
        <v>0</v>
      </c>
      <c r="M179" s="34">
        <v>25373824.33</v>
      </c>
      <c r="N179" s="34">
        <f t="shared" si="71"/>
        <v>14750000</v>
      </c>
      <c r="O179" s="19">
        <f>N179*0.05+J179+K179</f>
        <v>737500</v>
      </c>
      <c r="P179" s="19">
        <f t="shared" si="73"/>
        <v>-737500</v>
      </c>
      <c r="Q179" s="35">
        <f t="shared" si="74"/>
        <v>0</v>
      </c>
    </row>
    <row r="180" spans="1:17" ht="15.75">
      <c r="A180" s="37" t="s">
        <v>475</v>
      </c>
      <c r="B180" s="37" t="s">
        <v>772</v>
      </c>
      <c r="C180" s="37" t="s">
        <v>781</v>
      </c>
      <c r="D180" s="33" t="s">
        <v>182</v>
      </c>
      <c r="E180" s="33" t="s">
        <v>188</v>
      </c>
      <c r="F180" s="34">
        <v>18160522.4</v>
      </c>
      <c r="G180" s="34">
        <v>20648225.95</v>
      </c>
      <c r="H180" s="34">
        <v>2487703.55</v>
      </c>
      <c r="I180" s="34">
        <v>2487703.55</v>
      </c>
      <c r="J180" s="34">
        <v>2487703.55</v>
      </c>
      <c r="K180" s="34">
        <v>0</v>
      </c>
      <c r="L180" s="34">
        <v>0</v>
      </c>
      <c r="M180" s="34">
        <v>8500322.4</v>
      </c>
      <c r="N180" s="34">
        <f t="shared" si="71"/>
        <v>9660199.999999998</v>
      </c>
      <c r="O180" s="19">
        <f t="shared" si="72"/>
        <v>3453723.55</v>
      </c>
      <c r="P180" s="19">
        <f t="shared" si="73"/>
        <v>-966020</v>
      </c>
      <c r="Q180" s="35">
        <f t="shared" si="74"/>
        <v>0</v>
      </c>
    </row>
    <row r="181" spans="1:17" ht="15.75">
      <c r="A181" s="37" t="s">
        <v>475</v>
      </c>
      <c r="B181" s="37" t="s">
        <v>772</v>
      </c>
      <c r="C181" s="37" t="s">
        <v>728</v>
      </c>
      <c r="D181" s="33" t="s">
        <v>182</v>
      </c>
      <c r="E181" s="33" t="s">
        <v>729</v>
      </c>
      <c r="F181" s="34">
        <v>8161086.63</v>
      </c>
      <c r="G181" s="34">
        <v>9037117.5</v>
      </c>
      <c r="H181" s="34">
        <v>876030.87</v>
      </c>
      <c r="I181" s="34">
        <v>876030.87</v>
      </c>
      <c r="J181" s="34">
        <v>236030.87</v>
      </c>
      <c r="K181" s="34">
        <v>640000</v>
      </c>
      <c r="L181" s="34">
        <v>0</v>
      </c>
      <c r="M181" s="34">
        <v>2961086.63</v>
      </c>
      <c r="N181" s="34">
        <f t="shared" si="71"/>
        <v>5200000</v>
      </c>
      <c r="O181" s="19">
        <f t="shared" si="72"/>
        <v>1396030.87</v>
      </c>
      <c r="P181" s="19">
        <f t="shared" si="73"/>
        <v>-520000.0000000001</v>
      </c>
      <c r="Q181" s="35">
        <f t="shared" si="74"/>
        <v>0</v>
      </c>
    </row>
    <row r="182" spans="1:17" ht="15.75">
      <c r="A182" s="37" t="s">
        <v>475</v>
      </c>
      <c r="B182" s="37" t="s">
        <v>772</v>
      </c>
      <c r="C182" s="37" t="s">
        <v>782</v>
      </c>
      <c r="D182" s="33" t="s">
        <v>182</v>
      </c>
      <c r="E182" s="33" t="s">
        <v>783</v>
      </c>
      <c r="F182" s="34">
        <v>63401545.99</v>
      </c>
      <c r="G182" s="34">
        <v>65660396.18</v>
      </c>
      <c r="H182" s="34">
        <v>2258850.19</v>
      </c>
      <c r="I182" s="34">
        <v>2258850.19</v>
      </c>
      <c r="J182" s="34">
        <v>8850.19</v>
      </c>
      <c r="K182" s="34">
        <v>2250000</v>
      </c>
      <c r="L182" s="34">
        <v>0</v>
      </c>
      <c r="M182" s="34">
        <v>50354545.99</v>
      </c>
      <c r="N182" s="34">
        <f t="shared" si="71"/>
        <v>13047000</v>
      </c>
      <c r="O182" s="19">
        <f t="shared" si="72"/>
        <v>3563550.19</v>
      </c>
      <c r="P182" s="19">
        <f t="shared" si="73"/>
        <v>-1304700</v>
      </c>
      <c r="Q182" s="35">
        <f t="shared" si="74"/>
        <v>0</v>
      </c>
    </row>
    <row r="183" spans="1:17" ht="15.75">
      <c r="A183" s="37" t="s">
        <v>475</v>
      </c>
      <c r="B183" s="37" t="s">
        <v>772</v>
      </c>
      <c r="C183" s="37" t="s">
        <v>532</v>
      </c>
      <c r="D183" s="33" t="s">
        <v>182</v>
      </c>
      <c r="E183" s="33" t="s">
        <v>784</v>
      </c>
      <c r="F183" s="34">
        <v>24230961</v>
      </c>
      <c r="G183" s="34">
        <v>24380577.92</v>
      </c>
      <c r="H183" s="34">
        <v>149616.92</v>
      </c>
      <c r="I183" s="34">
        <v>149616.92</v>
      </c>
      <c r="J183" s="34">
        <v>149616.92</v>
      </c>
      <c r="K183" s="34">
        <v>0</v>
      </c>
      <c r="L183" s="34">
        <v>0</v>
      </c>
      <c r="M183" s="34">
        <v>15602561</v>
      </c>
      <c r="N183" s="34">
        <f t="shared" si="71"/>
        <v>8628400</v>
      </c>
      <c r="O183" s="19">
        <f t="shared" si="72"/>
        <v>1012456.92</v>
      </c>
      <c r="P183" s="19">
        <f t="shared" si="73"/>
        <v>-862840</v>
      </c>
      <c r="Q183" s="35">
        <f t="shared" si="74"/>
        <v>0</v>
      </c>
    </row>
    <row r="184" spans="1:17" ht="15.75">
      <c r="A184" s="37" t="s">
        <v>475</v>
      </c>
      <c r="B184" s="37" t="s">
        <v>772</v>
      </c>
      <c r="C184" s="37" t="s">
        <v>785</v>
      </c>
      <c r="D184" s="33" t="s">
        <v>182</v>
      </c>
      <c r="E184" s="33" t="s">
        <v>786</v>
      </c>
      <c r="F184" s="34">
        <v>29800855.48</v>
      </c>
      <c r="G184" s="34">
        <v>33475261</v>
      </c>
      <c r="H184" s="34">
        <v>3674405.52</v>
      </c>
      <c r="I184" s="34">
        <v>3674405.52</v>
      </c>
      <c r="J184" s="34">
        <v>274405.52</v>
      </c>
      <c r="K184" s="34">
        <v>3400000</v>
      </c>
      <c r="L184" s="34">
        <v>0</v>
      </c>
      <c r="M184" s="34">
        <v>16701355.48</v>
      </c>
      <c r="N184" s="34">
        <f t="shared" si="71"/>
        <v>13099500</v>
      </c>
      <c r="O184" s="19">
        <f t="shared" si="72"/>
        <v>4984355.52</v>
      </c>
      <c r="P184" s="19">
        <f t="shared" si="73"/>
        <v>-1309949.9999999995</v>
      </c>
      <c r="Q184" s="35">
        <f t="shared" si="74"/>
        <v>0</v>
      </c>
    </row>
    <row r="185" spans="1:17" ht="15.75">
      <c r="A185" s="37" t="s">
        <v>467</v>
      </c>
      <c r="B185" s="37" t="s">
        <v>787</v>
      </c>
      <c r="C185" s="37" t="s">
        <v>429</v>
      </c>
      <c r="D185" s="31" t="s">
        <v>192</v>
      </c>
      <c r="E185" s="31" t="s">
        <v>469</v>
      </c>
      <c r="F185" s="32">
        <f>SUM(F186:F197)</f>
        <v>290005101.5</v>
      </c>
      <c r="G185" s="32">
        <f>SUM(G186:G197)</f>
        <v>311988449.03</v>
      </c>
      <c r="H185" s="32">
        <f>SUM(H186:H197)</f>
        <v>21983347.529999997</v>
      </c>
      <c r="I185" s="32">
        <f aca="true" t="shared" si="75" ref="I185:Q185">SUM(I186:I197)</f>
        <v>22903050.47</v>
      </c>
      <c r="J185" s="32">
        <f>SUM(J186:J197)</f>
        <v>23533347.529999997</v>
      </c>
      <c r="K185" s="32"/>
      <c r="L185" s="32">
        <f>SUM(L186:L197)</f>
        <v>0</v>
      </c>
      <c r="M185" s="32">
        <f>SUM(M186:M197)</f>
        <v>105051001.5</v>
      </c>
      <c r="N185" s="32">
        <f t="shared" si="75"/>
        <v>184954100</v>
      </c>
      <c r="O185" s="32">
        <f t="shared" si="75"/>
        <v>42828757.53</v>
      </c>
      <c r="P185" s="32">
        <f t="shared" si="75"/>
        <v>-19925707.06</v>
      </c>
      <c r="Q185" s="32">
        <f t="shared" si="75"/>
        <v>0</v>
      </c>
    </row>
    <row r="186" spans="1:17" ht="15.75">
      <c r="A186" s="37" t="s">
        <v>475</v>
      </c>
      <c r="B186" s="37" t="s">
        <v>787</v>
      </c>
      <c r="C186" s="37" t="s">
        <v>788</v>
      </c>
      <c r="D186" s="33" t="s">
        <v>192</v>
      </c>
      <c r="E186" s="33" t="s">
        <v>789</v>
      </c>
      <c r="F186" s="34">
        <v>7140545.01</v>
      </c>
      <c r="G186" s="34">
        <v>7226621.6</v>
      </c>
      <c r="H186" s="34">
        <v>86076.59</v>
      </c>
      <c r="I186" s="34">
        <v>86076.59</v>
      </c>
      <c r="J186" s="34">
        <v>86076.59</v>
      </c>
      <c r="K186" s="34">
        <v>0</v>
      </c>
      <c r="L186" s="34">
        <v>0</v>
      </c>
      <c r="M186" s="34">
        <v>1684845.01</v>
      </c>
      <c r="N186" s="34">
        <f aca="true" t="shared" si="76" ref="N186:N197">F186-M186</f>
        <v>5455700</v>
      </c>
      <c r="O186" s="19">
        <f aca="true" t="shared" si="77" ref="O186:O197">N186*0.1+J186+K186</f>
        <v>631646.59</v>
      </c>
      <c r="P186" s="19">
        <f aca="true" t="shared" si="78" ref="P186:P197">I186-O186</f>
        <v>-545570</v>
      </c>
      <c r="Q186" s="35">
        <f aca="true" t="shared" si="79" ref="Q186:Q197">IF(P186&lt;0,0,P186)</f>
        <v>0</v>
      </c>
    </row>
    <row r="187" spans="1:17" ht="15.75">
      <c r="A187" s="37" t="s">
        <v>475</v>
      </c>
      <c r="B187" s="37" t="s">
        <v>787</v>
      </c>
      <c r="C187" s="37" t="s">
        <v>790</v>
      </c>
      <c r="D187" s="33" t="s">
        <v>192</v>
      </c>
      <c r="E187" s="33" t="s">
        <v>791</v>
      </c>
      <c r="F187" s="34">
        <v>7600803.02</v>
      </c>
      <c r="G187" s="34">
        <v>8258005.21</v>
      </c>
      <c r="H187" s="34">
        <v>657202.19</v>
      </c>
      <c r="I187" s="34">
        <v>657202.19</v>
      </c>
      <c r="J187" s="34">
        <v>657202.19</v>
      </c>
      <c r="K187" s="34">
        <v>0</v>
      </c>
      <c r="L187" s="34">
        <v>0</v>
      </c>
      <c r="M187" s="34">
        <v>3703803.02</v>
      </c>
      <c r="N187" s="34">
        <f t="shared" si="76"/>
        <v>3896999.9999999995</v>
      </c>
      <c r="O187" s="19">
        <f t="shared" si="77"/>
        <v>1046902.19</v>
      </c>
      <c r="P187" s="19">
        <f t="shared" si="78"/>
        <v>-389700</v>
      </c>
      <c r="Q187" s="35">
        <f t="shared" si="79"/>
        <v>0</v>
      </c>
    </row>
    <row r="188" spans="1:17" ht="15.75">
      <c r="A188" s="37" t="s">
        <v>475</v>
      </c>
      <c r="B188" s="37" t="s">
        <v>787</v>
      </c>
      <c r="C188" s="37" t="s">
        <v>792</v>
      </c>
      <c r="D188" s="33" t="s">
        <v>192</v>
      </c>
      <c r="E188" s="33" t="s">
        <v>793</v>
      </c>
      <c r="F188" s="34">
        <v>19595048.28</v>
      </c>
      <c r="G188" s="34">
        <v>22108068.96</v>
      </c>
      <c r="H188" s="34">
        <v>2513020.68</v>
      </c>
      <c r="I188" s="34">
        <v>2513020.68</v>
      </c>
      <c r="J188" s="34">
        <v>2513020.68</v>
      </c>
      <c r="K188" s="34">
        <v>0</v>
      </c>
      <c r="L188" s="34">
        <v>0</v>
      </c>
      <c r="M188" s="34">
        <v>6766648.28</v>
      </c>
      <c r="N188" s="34">
        <f t="shared" si="76"/>
        <v>12828400</v>
      </c>
      <c r="O188" s="19">
        <f t="shared" si="77"/>
        <v>3795860.68</v>
      </c>
      <c r="P188" s="19">
        <f t="shared" si="78"/>
        <v>-1282840</v>
      </c>
      <c r="Q188" s="35">
        <f t="shared" si="79"/>
        <v>0</v>
      </c>
    </row>
    <row r="189" spans="1:17" ht="15.75">
      <c r="A189" s="37" t="s">
        <v>475</v>
      </c>
      <c r="B189" s="37" t="s">
        <v>787</v>
      </c>
      <c r="C189" s="37" t="s">
        <v>794</v>
      </c>
      <c r="D189" s="33" t="s">
        <v>192</v>
      </c>
      <c r="E189" s="33" t="s">
        <v>795</v>
      </c>
      <c r="F189" s="34">
        <v>5464332</v>
      </c>
      <c r="G189" s="34">
        <v>6148540.9</v>
      </c>
      <c r="H189" s="34">
        <v>684208.9</v>
      </c>
      <c r="I189" s="34">
        <v>684208.9</v>
      </c>
      <c r="J189" s="34">
        <v>684208.9</v>
      </c>
      <c r="K189" s="34">
        <v>0</v>
      </c>
      <c r="L189" s="34">
        <v>0</v>
      </c>
      <c r="M189" s="34">
        <v>1675332</v>
      </c>
      <c r="N189" s="34">
        <f t="shared" si="76"/>
        <v>3789000</v>
      </c>
      <c r="O189" s="19">
        <f t="shared" si="77"/>
        <v>1063108.9</v>
      </c>
      <c r="P189" s="19">
        <f t="shared" si="78"/>
        <v>-378899.9999999999</v>
      </c>
      <c r="Q189" s="35">
        <f t="shared" si="79"/>
        <v>0</v>
      </c>
    </row>
    <row r="190" spans="1:17" ht="15.75">
      <c r="A190" s="37" t="s">
        <v>475</v>
      </c>
      <c r="B190" s="37" t="s">
        <v>787</v>
      </c>
      <c r="C190" s="37" t="s">
        <v>610</v>
      </c>
      <c r="D190" s="33" t="s">
        <v>192</v>
      </c>
      <c r="E190" s="33" t="s">
        <v>796</v>
      </c>
      <c r="F190" s="34">
        <v>23017010.25</v>
      </c>
      <c r="G190" s="34">
        <v>23469460.12</v>
      </c>
      <c r="H190" s="34">
        <v>452449.87</v>
      </c>
      <c r="I190" s="34">
        <v>452449.87</v>
      </c>
      <c r="J190" s="34">
        <v>452449.87</v>
      </c>
      <c r="K190" s="34">
        <v>0</v>
      </c>
      <c r="L190" s="34">
        <v>0</v>
      </c>
      <c r="M190" s="34">
        <v>17316010.25</v>
      </c>
      <c r="N190" s="34">
        <f t="shared" si="76"/>
        <v>5701000</v>
      </c>
      <c r="O190" s="19">
        <f t="shared" si="77"/>
        <v>1022549.87</v>
      </c>
      <c r="P190" s="19">
        <f t="shared" si="78"/>
        <v>-570100</v>
      </c>
      <c r="Q190" s="35">
        <f t="shared" si="79"/>
        <v>0</v>
      </c>
    </row>
    <row r="191" spans="1:17" ht="15.75">
      <c r="A191" s="37" t="s">
        <v>475</v>
      </c>
      <c r="B191" s="37" t="s">
        <v>787</v>
      </c>
      <c r="C191" s="37" t="s">
        <v>797</v>
      </c>
      <c r="D191" s="33" t="s">
        <v>192</v>
      </c>
      <c r="E191" s="33" t="s">
        <v>798</v>
      </c>
      <c r="F191" s="34">
        <v>136170548.29</v>
      </c>
      <c r="G191" s="34">
        <v>151531822.26</v>
      </c>
      <c r="H191" s="34">
        <v>15361273.97</v>
      </c>
      <c r="I191" s="34">
        <v>15361273.97</v>
      </c>
      <c r="J191" s="34">
        <v>15361273.97</v>
      </c>
      <c r="K191" s="34">
        <v>0</v>
      </c>
      <c r="L191" s="34">
        <v>0</v>
      </c>
      <c r="M191" s="34">
        <v>36644748.29</v>
      </c>
      <c r="N191" s="34">
        <f t="shared" si="76"/>
        <v>99525800</v>
      </c>
      <c r="O191" s="19">
        <f t="shared" si="77"/>
        <v>25313853.97</v>
      </c>
      <c r="P191" s="19">
        <f t="shared" si="78"/>
        <v>-9952579.999999998</v>
      </c>
      <c r="Q191" s="35">
        <f t="shared" si="79"/>
        <v>0</v>
      </c>
    </row>
    <row r="192" spans="1:17" ht="15.75">
      <c r="A192" s="37" t="s">
        <v>475</v>
      </c>
      <c r="B192" s="37" t="s">
        <v>787</v>
      </c>
      <c r="C192" s="37" t="s">
        <v>799</v>
      </c>
      <c r="D192" s="33" t="s">
        <v>192</v>
      </c>
      <c r="E192" s="33" t="s">
        <v>800</v>
      </c>
      <c r="F192" s="34">
        <v>7509566</v>
      </c>
      <c r="G192" s="34">
        <v>7544916.17</v>
      </c>
      <c r="H192" s="34">
        <v>35350.17</v>
      </c>
      <c r="I192" s="34">
        <v>35350.17</v>
      </c>
      <c r="J192" s="34">
        <v>85350.17</v>
      </c>
      <c r="K192" s="34"/>
      <c r="L192" s="34">
        <v>0</v>
      </c>
      <c r="M192" s="34">
        <v>1867566</v>
      </c>
      <c r="N192" s="34">
        <f t="shared" si="76"/>
        <v>5642000</v>
      </c>
      <c r="O192" s="19">
        <f t="shared" si="77"/>
        <v>649550.17</v>
      </c>
      <c r="P192" s="19">
        <f t="shared" si="78"/>
        <v>-614200</v>
      </c>
      <c r="Q192" s="35">
        <f t="shared" si="79"/>
        <v>0</v>
      </c>
    </row>
    <row r="193" spans="1:17" ht="15.75">
      <c r="A193" s="37" t="s">
        <v>475</v>
      </c>
      <c r="B193" s="37" t="s">
        <v>787</v>
      </c>
      <c r="C193" s="37" t="s">
        <v>529</v>
      </c>
      <c r="D193" s="33" t="s">
        <v>192</v>
      </c>
      <c r="E193" s="33" t="s">
        <v>200</v>
      </c>
      <c r="F193" s="34">
        <v>18179784.33</v>
      </c>
      <c r="G193" s="34">
        <v>19219064.85</v>
      </c>
      <c r="H193" s="34">
        <v>1039280.52</v>
      </c>
      <c r="I193" s="34">
        <v>1039280.52</v>
      </c>
      <c r="J193" s="34">
        <v>239280.52</v>
      </c>
      <c r="K193" s="34">
        <v>800000</v>
      </c>
      <c r="L193" s="34">
        <v>0</v>
      </c>
      <c r="M193" s="34">
        <v>5154084.33</v>
      </c>
      <c r="N193" s="34">
        <f t="shared" si="76"/>
        <v>13025699.999999998</v>
      </c>
      <c r="O193" s="19">
        <f t="shared" si="77"/>
        <v>2341850.52</v>
      </c>
      <c r="P193" s="19">
        <f t="shared" si="78"/>
        <v>-1302570</v>
      </c>
      <c r="Q193" s="35">
        <f t="shared" si="79"/>
        <v>0</v>
      </c>
    </row>
    <row r="194" spans="1:17" ht="15.75">
      <c r="A194" s="37" t="s">
        <v>475</v>
      </c>
      <c r="B194" s="37" t="s">
        <v>787</v>
      </c>
      <c r="C194" s="37" t="s">
        <v>801</v>
      </c>
      <c r="D194" s="33" t="s">
        <v>192</v>
      </c>
      <c r="E194" s="33" t="s">
        <v>802</v>
      </c>
      <c r="F194" s="34">
        <v>5350706.43</v>
      </c>
      <c r="G194" s="34">
        <v>5467809.24</v>
      </c>
      <c r="H194" s="34">
        <v>117102.81</v>
      </c>
      <c r="I194" s="34">
        <v>117102.81</v>
      </c>
      <c r="J194" s="34">
        <v>117102.81</v>
      </c>
      <c r="K194" s="34">
        <v>0</v>
      </c>
      <c r="L194" s="34">
        <v>0</v>
      </c>
      <c r="M194" s="34">
        <v>2133706.43</v>
      </c>
      <c r="N194" s="34">
        <f t="shared" si="76"/>
        <v>3216999.9999999995</v>
      </c>
      <c r="O194" s="19">
        <f t="shared" si="77"/>
        <v>438802.81</v>
      </c>
      <c r="P194" s="19">
        <f t="shared" si="78"/>
        <v>-321700</v>
      </c>
      <c r="Q194" s="35">
        <f t="shared" si="79"/>
        <v>0</v>
      </c>
    </row>
    <row r="195" spans="1:17" ht="15.75">
      <c r="A195" s="37" t="s">
        <v>475</v>
      </c>
      <c r="B195" s="37" t="s">
        <v>787</v>
      </c>
      <c r="C195" s="37" t="s">
        <v>713</v>
      </c>
      <c r="D195" s="33" t="s">
        <v>192</v>
      </c>
      <c r="E195" s="33" t="s">
        <v>803</v>
      </c>
      <c r="F195" s="34">
        <v>21369316.31</v>
      </c>
      <c r="G195" s="34">
        <v>22015547.96</v>
      </c>
      <c r="H195" s="34">
        <v>646231.65</v>
      </c>
      <c r="I195" s="34">
        <v>646231.65</v>
      </c>
      <c r="J195" s="34">
        <v>646231.65</v>
      </c>
      <c r="K195" s="34">
        <v>0</v>
      </c>
      <c r="L195" s="34">
        <v>0</v>
      </c>
      <c r="M195" s="34">
        <v>10449016.31</v>
      </c>
      <c r="N195" s="34">
        <f t="shared" si="76"/>
        <v>10920299.999999998</v>
      </c>
      <c r="O195" s="19">
        <f t="shared" si="77"/>
        <v>1738261.65</v>
      </c>
      <c r="P195" s="19">
        <f t="shared" si="78"/>
        <v>-1092030</v>
      </c>
      <c r="Q195" s="35">
        <f t="shared" si="79"/>
        <v>0</v>
      </c>
    </row>
    <row r="196" spans="1:17" ht="15.75">
      <c r="A196" s="37" t="s">
        <v>475</v>
      </c>
      <c r="B196" s="37" t="s">
        <v>787</v>
      </c>
      <c r="C196" s="37" t="s">
        <v>804</v>
      </c>
      <c r="D196" s="33" t="s">
        <v>192</v>
      </c>
      <c r="E196" s="33" t="s">
        <v>805</v>
      </c>
      <c r="F196" s="34">
        <v>15112309.62</v>
      </c>
      <c r="G196" s="34">
        <v>14192606.68</v>
      </c>
      <c r="H196" s="34">
        <v>-919702.94</v>
      </c>
      <c r="I196" s="34">
        <v>0</v>
      </c>
      <c r="J196" s="34">
        <v>1380297.06</v>
      </c>
      <c r="K196" s="34"/>
      <c r="L196" s="34">
        <v>0</v>
      </c>
      <c r="M196" s="34">
        <v>4265309.62</v>
      </c>
      <c r="N196" s="34">
        <f t="shared" si="76"/>
        <v>10847000</v>
      </c>
      <c r="O196" s="19">
        <f t="shared" si="77"/>
        <v>2464997.06</v>
      </c>
      <c r="P196" s="19">
        <f t="shared" si="78"/>
        <v>-2464997.06</v>
      </c>
      <c r="Q196" s="35">
        <f t="shared" si="79"/>
        <v>0</v>
      </c>
    </row>
    <row r="197" spans="1:17" ht="15.75">
      <c r="A197" s="37" t="s">
        <v>475</v>
      </c>
      <c r="B197" s="37" t="s">
        <v>787</v>
      </c>
      <c r="C197" s="37" t="s">
        <v>806</v>
      </c>
      <c r="D197" s="33" t="s">
        <v>192</v>
      </c>
      <c r="E197" s="33" t="s">
        <v>204</v>
      </c>
      <c r="F197" s="34">
        <v>23495131.96</v>
      </c>
      <c r="G197" s="34">
        <v>24805985.08</v>
      </c>
      <c r="H197" s="34">
        <v>1310853.12</v>
      </c>
      <c r="I197" s="34">
        <v>1310853.12</v>
      </c>
      <c r="J197" s="34">
        <v>1310853.12</v>
      </c>
      <c r="K197" s="34">
        <v>0</v>
      </c>
      <c r="L197" s="34">
        <v>0</v>
      </c>
      <c r="M197" s="34">
        <v>13389931.96</v>
      </c>
      <c r="N197" s="34">
        <f t="shared" si="76"/>
        <v>10105200</v>
      </c>
      <c r="O197" s="19">
        <f t="shared" si="77"/>
        <v>2321373.12</v>
      </c>
      <c r="P197" s="19">
        <f t="shared" si="78"/>
        <v>-1010520</v>
      </c>
      <c r="Q197" s="35">
        <f t="shared" si="79"/>
        <v>0</v>
      </c>
    </row>
    <row r="198" spans="1:17" ht="15.75">
      <c r="A198" s="37" t="s">
        <v>467</v>
      </c>
      <c r="B198" s="37" t="s">
        <v>807</v>
      </c>
      <c r="C198" s="37" t="s">
        <v>429</v>
      </c>
      <c r="D198" s="31" t="s">
        <v>205</v>
      </c>
      <c r="E198" s="31" t="s">
        <v>469</v>
      </c>
      <c r="F198" s="32">
        <f>SUM(F199:F211)</f>
        <v>340420925.81</v>
      </c>
      <c r="G198" s="32">
        <f>SUM(G199:G211)</f>
        <v>393755304.93999994</v>
      </c>
      <c r="H198" s="32">
        <f>SUM(H199:H211)</f>
        <v>53334379.12999999</v>
      </c>
      <c r="I198" s="32">
        <f aca="true" t="shared" si="80" ref="I198:Q198">SUM(I199:I211)</f>
        <v>53334379.12999999</v>
      </c>
      <c r="J198" s="32">
        <f>SUM(J199:J211)</f>
        <v>53334379.12999999</v>
      </c>
      <c r="K198" s="32">
        <f>SUM(K199:K211)</f>
        <v>0</v>
      </c>
      <c r="L198" s="32">
        <f>SUM(L199:L211)</f>
        <v>0</v>
      </c>
      <c r="M198" s="32">
        <f>SUM(M199:M211)</f>
        <v>168557325.81000003</v>
      </c>
      <c r="N198" s="32">
        <f t="shared" si="80"/>
        <v>171863600</v>
      </c>
      <c r="O198" s="32">
        <f t="shared" si="80"/>
        <v>69791559.13</v>
      </c>
      <c r="P198" s="32">
        <f t="shared" si="80"/>
        <v>-16457180</v>
      </c>
      <c r="Q198" s="32">
        <f t="shared" si="80"/>
        <v>0</v>
      </c>
    </row>
    <row r="199" spans="1:17" ht="15.75">
      <c r="A199" s="37" t="s">
        <v>470</v>
      </c>
      <c r="B199" s="37" t="s">
        <v>807</v>
      </c>
      <c r="C199" s="37" t="s">
        <v>808</v>
      </c>
      <c r="D199" s="33" t="s">
        <v>205</v>
      </c>
      <c r="E199" s="33" t="s">
        <v>206</v>
      </c>
      <c r="F199" s="34">
        <v>195749537.84</v>
      </c>
      <c r="G199" s="34">
        <v>227557916.31</v>
      </c>
      <c r="H199" s="34">
        <v>30908378.47</v>
      </c>
      <c r="I199" s="34">
        <v>30908378.47</v>
      </c>
      <c r="J199" s="34">
        <v>30908378.47</v>
      </c>
      <c r="K199" s="34">
        <v>0</v>
      </c>
      <c r="L199" s="34">
        <v>0</v>
      </c>
      <c r="M199" s="34">
        <v>67379537.84</v>
      </c>
      <c r="N199" s="34">
        <f aca="true" t="shared" si="81" ref="N199:N211">F199-M199</f>
        <v>128370000</v>
      </c>
      <c r="O199" s="19">
        <f aca="true" t="shared" si="82" ref="O199:O211">N199*0.1+J199+K199</f>
        <v>43745378.47</v>
      </c>
      <c r="P199" s="19">
        <f aca="true" t="shared" si="83" ref="P199:P211">I199-O199</f>
        <v>-12837000</v>
      </c>
      <c r="Q199" s="35">
        <f aca="true" t="shared" si="84" ref="Q199:Q211">IF(P199&lt;0,0,P199)</f>
        <v>0</v>
      </c>
    </row>
    <row r="200" spans="1:17" ht="15.75">
      <c r="A200" s="37" t="s">
        <v>475</v>
      </c>
      <c r="B200" s="37" t="s">
        <v>807</v>
      </c>
      <c r="C200" s="37" t="s">
        <v>809</v>
      </c>
      <c r="D200" s="33" t="s">
        <v>205</v>
      </c>
      <c r="E200" s="33" t="s">
        <v>810</v>
      </c>
      <c r="F200" s="34">
        <v>12169063.76</v>
      </c>
      <c r="G200" s="34">
        <v>15201608.45</v>
      </c>
      <c r="H200" s="34">
        <v>3032544.69</v>
      </c>
      <c r="I200" s="34">
        <v>3032544.69</v>
      </c>
      <c r="J200" s="34">
        <v>3032544.69</v>
      </c>
      <c r="K200" s="34">
        <v>0</v>
      </c>
      <c r="L200" s="34">
        <v>0</v>
      </c>
      <c r="M200" s="34">
        <v>8366663.76</v>
      </c>
      <c r="N200" s="34">
        <f t="shared" si="81"/>
        <v>3802400</v>
      </c>
      <c r="O200" s="19">
        <f>N200*0.05+J200+K200+L200</f>
        <v>3222664.69</v>
      </c>
      <c r="P200" s="19">
        <f t="shared" si="83"/>
        <v>-190120</v>
      </c>
      <c r="Q200" s="35">
        <f t="shared" si="84"/>
        <v>0</v>
      </c>
    </row>
    <row r="201" spans="1:17" ht="15.75">
      <c r="A201" s="37" t="s">
        <v>475</v>
      </c>
      <c r="B201" s="37" t="s">
        <v>807</v>
      </c>
      <c r="C201" s="37" t="s">
        <v>811</v>
      </c>
      <c r="D201" s="33" t="s">
        <v>205</v>
      </c>
      <c r="E201" s="33" t="s">
        <v>812</v>
      </c>
      <c r="F201" s="34">
        <v>19908018.93</v>
      </c>
      <c r="G201" s="34">
        <v>20844053.9</v>
      </c>
      <c r="H201" s="34">
        <v>936034.97</v>
      </c>
      <c r="I201" s="34">
        <v>936034.97</v>
      </c>
      <c r="J201" s="34">
        <v>936034.97</v>
      </c>
      <c r="K201" s="34">
        <v>0</v>
      </c>
      <c r="L201" s="34">
        <v>0</v>
      </c>
      <c r="M201" s="34">
        <v>12621018.93</v>
      </c>
      <c r="N201" s="34">
        <f t="shared" si="81"/>
        <v>7287000</v>
      </c>
      <c r="O201" s="19">
        <f t="shared" si="82"/>
        <v>1664734.97</v>
      </c>
      <c r="P201" s="19">
        <f t="shared" si="83"/>
        <v>-728700</v>
      </c>
      <c r="Q201" s="35">
        <f t="shared" si="84"/>
        <v>0</v>
      </c>
    </row>
    <row r="202" spans="1:17" ht="15.75">
      <c r="A202" s="37" t="s">
        <v>475</v>
      </c>
      <c r="B202" s="37" t="s">
        <v>807</v>
      </c>
      <c r="C202" s="37" t="s">
        <v>813</v>
      </c>
      <c r="D202" s="33" t="s">
        <v>205</v>
      </c>
      <c r="E202" s="33" t="s">
        <v>814</v>
      </c>
      <c r="F202" s="34">
        <v>26465293.49</v>
      </c>
      <c r="G202" s="34">
        <v>32038907.05</v>
      </c>
      <c r="H202" s="34">
        <v>5573613.56</v>
      </c>
      <c r="I202" s="34">
        <v>5573613.56</v>
      </c>
      <c r="J202" s="34">
        <v>5573613.56</v>
      </c>
      <c r="K202" s="34">
        <v>0</v>
      </c>
      <c r="L202" s="34">
        <v>0</v>
      </c>
      <c r="M202" s="34">
        <v>16420293.49</v>
      </c>
      <c r="N202" s="34">
        <f t="shared" si="81"/>
        <v>10044999.999999998</v>
      </c>
      <c r="O202" s="19">
        <f t="shared" si="82"/>
        <v>6578113.56</v>
      </c>
      <c r="P202" s="19">
        <f t="shared" si="83"/>
        <v>-1004500</v>
      </c>
      <c r="Q202" s="35">
        <f t="shared" si="84"/>
        <v>0</v>
      </c>
    </row>
    <row r="203" spans="1:17" ht="15.75">
      <c r="A203" s="37" t="s">
        <v>475</v>
      </c>
      <c r="B203" s="37" t="s">
        <v>807</v>
      </c>
      <c r="C203" s="37" t="s">
        <v>815</v>
      </c>
      <c r="D203" s="33" t="s">
        <v>205</v>
      </c>
      <c r="E203" s="33" t="s">
        <v>816</v>
      </c>
      <c r="F203" s="34">
        <v>12044947.51</v>
      </c>
      <c r="G203" s="34">
        <v>12504446.63</v>
      </c>
      <c r="H203" s="34">
        <v>459499.12</v>
      </c>
      <c r="I203" s="34">
        <v>459499.12</v>
      </c>
      <c r="J203" s="34">
        <v>459499.12</v>
      </c>
      <c r="K203" s="34">
        <v>0</v>
      </c>
      <c r="L203" s="34">
        <v>0</v>
      </c>
      <c r="M203" s="34">
        <v>10109947.51</v>
      </c>
      <c r="N203" s="34">
        <f t="shared" si="81"/>
        <v>1935000</v>
      </c>
      <c r="O203" s="19">
        <f>N203*0.05+J203+K203+L203</f>
        <v>556249.12</v>
      </c>
      <c r="P203" s="19">
        <f t="shared" si="83"/>
        <v>-96750</v>
      </c>
      <c r="Q203" s="35">
        <f t="shared" si="84"/>
        <v>0</v>
      </c>
    </row>
    <row r="204" spans="1:17" ht="15.75">
      <c r="A204" s="37" t="s">
        <v>475</v>
      </c>
      <c r="B204" s="37" t="s">
        <v>807</v>
      </c>
      <c r="C204" s="37" t="s">
        <v>817</v>
      </c>
      <c r="D204" s="33" t="s">
        <v>205</v>
      </c>
      <c r="E204" s="33" t="s">
        <v>818</v>
      </c>
      <c r="F204" s="34">
        <v>11620200.3</v>
      </c>
      <c r="G204" s="34">
        <v>13134290.63</v>
      </c>
      <c r="H204" s="34">
        <v>1514090.33</v>
      </c>
      <c r="I204" s="34">
        <v>1514090.33</v>
      </c>
      <c r="J204" s="34">
        <v>1514090.33</v>
      </c>
      <c r="K204" s="34">
        <v>0</v>
      </c>
      <c r="L204" s="34">
        <v>0</v>
      </c>
      <c r="M204" s="34">
        <v>9795300.3</v>
      </c>
      <c r="N204" s="34">
        <f t="shared" si="81"/>
        <v>1824900</v>
      </c>
      <c r="O204" s="19">
        <f>N204*0.05+J204+K204+L204</f>
        <v>1605335.33</v>
      </c>
      <c r="P204" s="19">
        <f t="shared" si="83"/>
        <v>-91245</v>
      </c>
      <c r="Q204" s="35">
        <f t="shared" si="84"/>
        <v>0</v>
      </c>
    </row>
    <row r="205" spans="1:17" ht="15.75">
      <c r="A205" s="37" t="s">
        <v>475</v>
      </c>
      <c r="B205" s="37" t="s">
        <v>807</v>
      </c>
      <c r="C205" s="37" t="s">
        <v>819</v>
      </c>
      <c r="D205" s="33" t="s">
        <v>205</v>
      </c>
      <c r="E205" s="33" t="s">
        <v>820</v>
      </c>
      <c r="F205" s="34">
        <v>12541868.45</v>
      </c>
      <c r="G205" s="34">
        <v>14926868.45</v>
      </c>
      <c r="H205" s="34">
        <v>2385000</v>
      </c>
      <c r="I205" s="34">
        <v>2385000</v>
      </c>
      <c r="J205" s="34">
        <v>2385000</v>
      </c>
      <c r="K205" s="34">
        <v>0</v>
      </c>
      <c r="L205" s="34">
        <v>0</v>
      </c>
      <c r="M205" s="34">
        <v>8915868.45</v>
      </c>
      <c r="N205" s="34">
        <f t="shared" si="81"/>
        <v>3626000</v>
      </c>
      <c r="O205" s="19">
        <f t="shared" si="82"/>
        <v>2747600</v>
      </c>
      <c r="P205" s="19">
        <f t="shared" si="83"/>
        <v>-362600</v>
      </c>
      <c r="Q205" s="35">
        <f t="shared" si="84"/>
        <v>0</v>
      </c>
    </row>
    <row r="206" spans="1:17" ht="15.75">
      <c r="A206" s="37" t="s">
        <v>475</v>
      </c>
      <c r="B206" s="37" t="s">
        <v>807</v>
      </c>
      <c r="C206" s="37" t="s">
        <v>821</v>
      </c>
      <c r="D206" s="33" t="s">
        <v>205</v>
      </c>
      <c r="E206" s="33" t="s">
        <v>822</v>
      </c>
      <c r="F206" s="34">
        <v>7904690.6</v>
      </c>
      <c r="G206" s="34">
        <v>9182590.63</v>
      </c>
      <c r="H206" s="34">
        <v>1277900.03</v>
      </c>
      <c r="I206" s="34">
        <v>1277900.03</v>
      </c>
      <c r="J206" s="34">
        <v>1277900.03</v>
      </c>
      <c r="K206" s="34">
        <v>0</v>
      </c>
      <c r="L206" s="34">
        <v>0</v>
      </c>
      <c r="M206" s="34">
        <v>6407890.6</v>
      </c>
      <c r="N206" s="34">
        <f t="shared" si="81"/>
        <v>1496800</v>
      </c>
      <c r="O206" s="19">
        <f>N206*0.05+J206+K206+L206</f>
        <v>1352740.03</v>
      </c>
      <c r="P206" s="19">
        <f t="shared" si="83"/>
        <v>-74840</v>
      </c>
      <c r="Q206" s="35">
        <f t="shared" si="84"/>
        <v>0</v>
      </c>
    </row>
    <row r="207" spans="1:17" ht="15.75">
      <c r="A207" s="37" t="s">
        <v>475</v>
      </c>
      <c r="B207" s="37" t="s">
        <v>807</v>
      </c>
      <c r="C207" s="37" t="s">
        <v>823</v>
      </c>
      <c r="D207" s="33" t="s">
        <v>205</v>
      </c>
      <c r="E207" s="33" t="s">
        <v>824</v>
      </c>
      <c r="F207" s="34">
        <v>9523550.56</v>
      </c>
      <c r="G207" s="34">
        <v>9914968.45</v>
      </c>
      <c r="H207" s="34">
        <v>391417.89</v>
      </c>
      <c r="I207" s="34">
        <v>391417.89</v>
      </c>
      <c r="J207" s="34">
        <v>391417.89</v>
      </c>
      <c r="K207" s="34">
        <v>0</v>
      </c>
      <c r="L207" s="34">
        <v>0</v>
      </c>
      <c r="M207" s="34">
        <v>6107550.56</v>
      </c>
      <c r="N207" s="34">
        <f t="shared" si="81"/>
        <v>3416000.000000001</v>
      </c>
      <c r="O207" s="19">
        <f t="shared" si="82"/>
        <v>733017.8900000001</v>
      </c>
      <c r="P207" s="19">
        <f t="shared" si="83"/>
        <v>-341600.0000000001</v>
      </c>
      <c r="Q207" s="35">
        <f t="shared" si="84"/>
        <v>0</v>
      </c>
    </row>
    <row r="208" spans="1:17" ht="15.75">
      <c r="A208" s="37" t="s">
        <v>475</v>
      </c>
      <c r="B208" s="37" t="s">
        <v>807</v>
      </c>
      <c r="C208" s="37" t="s">
        <v>825</v>
      </c>
      <c r="D208" s="33" t="s">
        <v>205</v>
      </c>
      <c r="E208" s="33" t="s">
        <v>826</v>
      </c>
      <c r="F208" s="34">
        <v>7191811.77</v>
      </c>
      <c r="G208" s="34">
        <v>7595612.45</v>
      </c>
      <c r="H208" s="34">
        <v>403800.68</v>
      </c>
      <c r="I208" s="34">
        <v>403800.68</v>
      </c>
      <c r="J208" s="34">
        <v>403800.68</v>
      </c>
      <c r="K208" s="34">
        <v>0</v>
      </c>
      <c r="L208" s="34">
        <v>0</v>
      </c>
      <c r="M208" s="34">
        <v>5102611.77</v>
      </c>
      <c r="N208" s="34">
        <f t="shared" si="81"/>
        <v>2089200</v>
      </c>
      <c r="O208" s="19">
        <f>N208*0.05+J208+K208+L208</f>
        <v>508260.68</v>
      </c>
      <c r="P208" s="19">
        <f t="shared" si="83"/>
        <v>-104460</v>
      </c>
      <c r="Q208" s="35">
        <f t="shared" si="84"/>
        <v>0</v>
      </c>
    </row>
    <row r="209" spans="1:17" ht="15.75">
      <c r="A209" s="37" t="s">
        <v>475</v>
      </c>
      <c r="B209" s="37" t="s">
        <v>807</v>
      </c>
      <c r="C209" s="37" t="s">
        <v>827</v>
      </c>
      <c r="D209" s="33" t="s">
        <v>205</v>
      </c>
      <c r="E209" s="33" t="s">
        <v>828</v>
      </c>
      <c r="F209" s="34">
        <v>8579559.62</v>
      </c>
      <c r="G209" s="34">
        <v>12754432.63</v>
      </c>
      <c r="H209" s="34">
        <v>4174873.01</v>
      </c>
      <c r="I209" s="34">
        <v>4174873.01</v>
      </c>
      <c r="J209" s="34">
        <v>4174873.01</v>
      </c>
      <c r="K209" s="34">
        <v>0</v>
      </c>
      <c r="L209" s="34">
        <v>0</v>
      </c>
      <c r="M209" s="34">
        <v>5929959.62</v>
      </c>
      <c r="N209" s="34">
        <f t="shared" si="81"/>
        <v>2649599.999999999</v>
      </c>
      <c r="O209" s="19">
        <f>N209*0.05+J209+K209+L209</f>
        <v>4307353.01</v>
      </c>
      <c r="P209" s="19">
        <f t="shared" si="83"/>
        <v>-132480</v>
      </c>
      <c r="Q209" s="35">
        <f t="shared" si="84"/>
        <v>0</v>
      </c>
    </row>
    <row r="210" spans="1:17" ht="15.75">
      <c r="A210" s="37" t="s">
        <v>475</v>
      </c>
      <c r="B210" s="37" t="s">
        <v>807</v>
      </c>
      <c r="C210" s="37" t="s">
        <v>829</v>
      </c>
      <c r="D210" s="33" t="s">
        <v>205</v>
      </c>
      <c r="E210" s="33" t="s">
        <v>830</v>
      </c>
      <c r="F210" s="34">
        <v>4814327.62</v>
      </c>
      <c r="G210" s="34">
        <v>5839079.92</v>
      </c>
      <c r="H210" s="34">
        <v>1924752.3</v>
      </c>
      <c r="I210" s="34">
        <v>1924752.3</v>
      </c>
      <c r="J210" s="34">
        <v>1924752.3</v>
      </c>
      <c r="K210" s="34">
        <v>0</v>
      </c>
      <c r="L210" s="34">
        <v>0</v>
      </c>
      <c r="M210" s="34">
        <v>4028627.62</v>
      </c>
      <c r="N210" s="34">
        <f t="shared" si="81"/>
        <v>785700</v>
      </c>
      <c r="O210" s="19">
        <f>N210*0.05+J210+K210+L210</f>
        <v>1964037.3</v>
      </c>
      <c r="P210" s="19">
        <f t="shared" si="83"/>
        <v>-39285</v>
      </c>
      <c r="Q210" s="35">
        <f t="shared" si="84"/>
        <v>0</v>
      </c>
    </row>
    <row r="211" spans="1:17" ht="15.75">
      <c r="A211" s="37" t="s">
        <v>475</v>
      </c>
      <c r="B211" s="37" t="s">
        <v>807</v>
      </c>
      <c r="C211" s="37" t="s">
        <v>831</v>
      </c>
      <c r="D211" s="33" t="s">
        <v>205</v>
      </c>
      <c r="E211" s="33" t="s">
        <v>832</v>
      </c>
      <c r="F211" s="34">
        <v>11908055.36</v>
      </c>
      <c r="G211" s="34">
        <v>12260529.44</v>
      </c>
      <c r="H211" s="34">
        <v>352474.08</v>
      </c>
      <c r="I211" s="34">
        <v>352474.08</v>
      </c>
      <c r="J211" s="34">
        <v>352474.08</v>
      </c>
      <c r="K211" s="34">
        <v>0</v>
      </c>
      <c r="L211" s="34">
        <v>0</v>
      </c>
      <c r="M211" s="34">
        <v>7372055.36</v>
      </c>
      <c r="N211" s="34">
        <f t="shared" si="81"/>
        <v>4535999.999999999</v>
      </c>
      <c r="O211" s="19">
        <f t="shared" si="82"/>
        <v>806074.08</v>
      </c>
      <c r="P211" s="19">
        <f t="shared" si="83"/>
        <v>-453599.99999999994</v>
      </c>
      <c r="Q211" s="35">
        <f t="shared" si="84"/>
        <v>0</v>
      </c>
    </row>
    <row r="212" spans="1:17" ht="15.75">
      <c r="A212" s="37" t="s">
        <v>467</v>
      </c>
      <c r="B212" s="37" t="s">
        <v>833</v>
      </c>
      <c r="C212" s="37" t="s">
        <v>429</v>
      </c>
      <c r="D212" s="31" t="s">
        <v>219</v>
      </c>
      <c r="E212" s="31" t="s">
        <v>469</v>
      </c>
      <c r="F212" s="32">
        <f>SUM(F213:F224)</f>
        <v>336979973.01000005</v>
      </c>
      <c r="G212" s="32">
        <f>SUM(G213:G224)</f>
        <v>384720625.71000004</v>
      </c>
      <c r="H212" s="32">
        <f>SUM(H213:H224)</f>
        <v>47740652.70000001</v>
      </c>
      <c r="I212" s="32">
        <f aca="true" t="shared" si="85" ref="I212:Q212">SUM(I213:I224)</f>
        <v>47740652.70000001</v>
      </c>
      <c r="J212" s="32">
        <f>SUM(J213:J224)</f>
        <v>47740652.70000001</v>
      </c>
      <c r="K212" s="32">
        <f>SUM(K213:K224)</f>
        <v>0</v>
      </c>
      <c r="L212" s="32">
        <f>SUM(L213:L224)</f>
        <v>0</v>
      </c>
      <c r="M212" s="32">
        <f>SUM(M213:M224)</f>
        <v>95691411.01</v>
      </c>
      <c r="N212" s="32">
        <f t="shared" si="85"/>
        <v>241288562</v>
      </c>
      <c r="O212" s="32">
        <f t="shared" si="85"/>
        <v>71869508.90000002</v>
      </c>
      <c r="P212" s="32">
        <f t="shared" si="85"/>
        <v>-24128856.2</v>
      </c>
      <c r="Q212" s="32">
        <f t="shared" si="85"/>
        <v>0</v>
      </c>
    </row>
    <row r="213" spans="1:17" ht="15.75">
      <c r="A213" s="37" t="s">
        <v>475</v>
      </c>
      <c r="B213" s="37" t="s">
        <v>833</v>
      </c>
      <c r="C213" s="37" t="s">
        <v>834</v>
      </c>
      <c r="D213" s="33" t="s">
        <v>219</v>
      </c>
      <c r="E213" s="33" t="s">
        <v>835</v>
      </c>
      <c r="F213" s="34">
        <v>246360544</v>
      </c>
      <c r="G213" s="34">
        <v>267341774.61</v>
      </c>
      <c r="H213" s="34">
        <v>20981230.61</v>
      </c>
      <c r="I213" s="34">
        <v>20981230.61</v>
      </c>
      <c r="J213" s="34">
        <v>20981230.61</v>
      </c>
      <c r="K213" s="34">
        <v>0</v>
      </c>
      <c r="L213" s="34">
        <v>0</v>
      </c>
      <c r="M213" s="34">
        <v>66949594</v>
      </c>
      <c r="N213" s="34">
        <f aca="true" t="shared" si="86" ref="N213:N224">F213-M213</f>
        <v>179410950</v>
      </c>
      <c r="O213" s="19">
        <f aca="true" t="shared" si="87" ref="O213:O224">N213*0.1+J213+K213</f>
        <v>38922325.61</v>
      </c>
      <c r="P213" s="19">
        <f aca="true" t="shared" si="88" ref="P213:P224">I213-O213</f>
        <v>-17941095</v>
      </c>
      <c r="Q213" s="35">
        <f aca="true" t="shared" si="89" ref="Q213:Q224">IF(P213&lt;0,0,P213)</f>
        <v>0</v>
      </c>
    </row>
    <row r="214" spans="1:17" ht="15.75">
      <c r="A214" s="37" t="s">
        <v>475</v>
      </c>
      <c r="B214" s="37" t="s">
        <v>833</v>
      </c>
      <c r="C214" s="37" t="s">
        <v>739</v>
      </c>
      <c r="D214" s="33" t="s">
        <v>219</v>
      </c>
      <c r="E214" s="33" t="s">
        <v>221</v>
      </c>
      <c r="F214" s="34">
        <v>16280068.68</v>
      </c>
      <c r="G214" s="34">
        <v>17692642.39</v>
      </c>
      <c r="H214" s="34">
        <v>1412573.71</v>
      </c>
      <c r="I214" s="34">
        <v>1412573.71</v>
      </c>
      <c r="J214" s="34">
        <v>1412573.71</v>
      </c>
      <c r="K214" s="34">
        <v>0</v>
      </c>
      <c r="L214" s="34">
        <v>0</v>
      </c>
      <c r="M214" s="34">
        <v>3110068.68</v>
      </c>
      <c r="N214" s="34">
        <f t="shared" si="86"/>
        <v>13170000</v>
      </c>
      <c r="O214" s="19">
        <f t="shared" si="87"/>
        <v>2729573.71</v>
      </c>
      <c r="P214" s="19">
        <f t="shared" si="88"/>
        <v>-1317000</v>
      </c>
      <c r="Q214" s="35">
        <f t="shared" si="89"/>
        <v>0</v>
      </c>
    </row>
    <row r="215" spans="1:17" ht="15.75">
      <c r="A215" s="37" t="s">
        <v>475</v>
      </c>
      <c r="B215" s="37" t="s">
        <v>833</v>
      </c>
      <c r="C215" s="37" t="s">
        <v>836</v>
      </c>
      <c r="D215" s="33" t="s">
        <v>219</v>
      </c>
      <c r="E215" s="33" t="s">
        <v>837</v>
      </c>
      <c r="F215" s="34">
        <v>11134787.92</v>
      </c>
      <c r="G215" s="34">
        <v>11746384.77</v>
      </c>
      <c r="H215" s="34">
        <v>611596.85</v>
      </c>
      <c r="I215" s="34">
        <v>611596.85</v>
      </c>
      <c r="J215" s="34">
        <v>611596.85</v>
      </c>
      <c r="K215" s="34">
        <v>0</v>
      </c>
      <c r="L215" s="34">
        <v>0</v>
      </c>
      <c r="M215" s="34">
        <v>3715787.92</v>
      </c>
      <c r="N215" s="34">
        <f t="shared" si="86"/>
        <v>7419000</v>
      </c>
      <c r="O215" s="19">
        <f t="shared" si="87"/>
        <v>1353496.85</v>
      </c>
      <c r="P215" s="19">
        <f t="shared" si="88"/>
        <v>-741900.0000000001</v>
      </c>
      <c r="Q215" s="35">
        <f t="shared" si="89"/>
        <v>0</v>
      </c>
    </row>
    <row r="216" spans="1:17" ht="15.75">
      <c r="A216" s="37" t="s">
        <v>475</v>
      </c>
      <c r="B216" s="37" t="s">
        <v>833</v>
      </c>
      <c r="C216" s="37" t="s">
        <v>838</v>
      </c>
      <c r="D216" s="33" t="s">
        <v>219</v>
      </c>
      <c r="E216" s="33" t="s">
        <v>839</v>
      </c>
      <c r="F216" s="34">
        <v>5483553.03</v>
      </c>
      <c r="G216" s="34">
        <v>5626368.23</v>
      </c>
      <c r="H216" s="34">
        <v>142815.2</v>
      </c>
      <c r="I216" s="34">
        <v>142815.2</v>
      </c>
      <c r="J216" s="34">
        <v>142815.2</v>
      </c>
      <c r="K216" s="34">
        <v>0</v>
      </c>
      <c r="L216" s="34">
        <v>0</v>
      </c>
      <c r="M216" s="34">
        <v>2967153.03</v>
      </c>
      <c r="N216" s="34">
        <f t="shared" si="86"/>
        <v>2516400.0000000005</v>
      </c>
      <c r="O216" s="19">
        <f t="shared" si="87"/>
        <v>394455.20000000007</v>
      </c>
      <c r="P216" s="19">
        <f t="shared" si="88"/>
        <v>-251640.00000000006</v>
      </c>
      <c r="Q216" s="35">
        <f t="shared" si="89"/>
        <v>0</v>
      </c>
    </row>
    <row r="217" spans="1:17" ht="15.75">
      <c r="A217" s="37" t="s">
        <v>475</v>
      </c>
      <c r="B217" s="37" t="s">
        <v>833</v>
      </c>
      <c r="C217" s="37" t="s">
        <v>840</v>
      </c>
      <c r="D217" s="33" t="s">
        <v>219</v>
      </c>
      <c r="E217" s="33" t="s">
        <v>841</v>
      </c>
      <c r="F217" s="34">
        <v>11558200</v>
      </c>
      <c r="G217" s="34">
        <v>11695679.08</v>
      </c>
      <c r="H217" s="34">
        <v>137479.08</v>
      </c>
      <c r="I217" s="34">
        <v>137479.08</v>
      </c>
      <c r="J217" s="34">
        <v>137479.08</v>
      </c>
      <c r="K217" s="34">
        <v>0</v>
      </c>
      <c r="L217" s="34">
        <v>0</v>
      </c>
      <c r="M217" s="34">
        <v>3232610</v>
      </c>
      <c r="N217" s="34">
        <f t="shared" si="86"/>
        <v>8325590</v>
      </c>
      <c r="O217" s="19">
        <f t="shared" si="87"/>
        <v>970038.08</v>
      </c>
      <c r="P217" s="19">
        <f t="shared" si="88"/>
        <v>-832559</v>
      </c>
      <c r="Q217" s="35">
        <f t="shared" si="89"/>
        <v>0</v>
      </c>
    </row>
    <row r="218" spans="1:17" ht="15.75">
      <c r="A218" s="37" t="s">
        <v>475</v>
      </c>
      <c r="B218" s="37" t="s">
        <v>833</v>
      </c>
      <c r="C218" s="37" t="s">
        <v>842</v>
      </c>
      <c r="D218" s="33" t="s">
        <v>219</v>
      </c>
      <c r="E218" s="33" t="s">
        <v>843</v>
      </c>
      <c r="F218" s="34">
        <v>6013622.42</v>
      </c>
      <c r="G218" s="34">
        <v>6118277.36</v>
      </c>
      <c r="H218" s="34">
        <v>104654.94</v>
      </c>
      <c r="I218" s="34">
        <v>104654.94</v>
      </c>
      <c r="J218" s="34">
        <v>104654.94</v>
      </c>
      <c r="K218" s="34">
        <v>0</v>
      </c>
      <c r="L218" s="34">
        <v>0</v>
      </c>
      <c r="M218" s="34">
        <v>1490490.42</v>
      </c>
      <c r="N218" s="34">
        <f t="shared" si="86"/>
        <v>4523132</v>
      </c>
      <c r="O218" s="19">
        <f t="shared" si="87"/>
        <v>556968.14</v>
      </c>
      <c r="P218" s="19">
        <f t="shared" si="88"/>
        <v>-452313.2</v>
      </c>
      <c r="Q218" s="35">
        <f t="shared" si="89"/>
        <v>0</v>
      </c>
    </row>
    <row r="219" spans="1:17" ht="15.75">
      <c r="A219" s="37" t="s">
        <v>475</v>
      </c>
      <c r="B219" s="37" t="s">
        <v>833</v>
      </c>
      <c r="C219" s="37" t="s">
        <v>844</v>
      </c>
      <c r="D219" s="33" t="s">
        <v>219</v>
      </c>
      <c r="E219" s="33" t="s">
        <v>226</v>
      </c>
      <c r="F219" s="34">
        <v>6839710</v>
      </c>
      <c r="G219" s="34">
        <v>7028795.42</v>
      </c>
      <c r="H219" s="34">
        <v>189085.42</v>
      </c>
      <c r="I219" s="34">
        <v>189085.42</v>
      </c>
      <c r="J219" s="34">
        <v>189085.42</v>
      </c>
      <c r="K219" s="34">
        <v>0</v>
      </c>
      <c r="L219" s="34">
        <v>0</v>
      </c>
      <c r="M219" s="34">
        <v>2393710</v>
      </c>
      <c r="N219" s="34">
        <f t="shared" si="86"/>
        <v>4446000</v>
      </c>
      <c r="O219" s="19">
        <f t="shared" si="87"/>
        <v>633685.42</v>
      </c>
      <c r="P219" s="19">
        <f t="shared" si="88"/>
        <v>-444600</v>
      </c>
      <c r="Q219" s="35">
        <f t="shared" si="89"/>
        <v>0</v>
      </c>
    </row>
    <row r="220" spans="1:17" ht="15.75">
      <c r="A220" s="37" t="s">
        <v>475</v>
      </c>
      <c r="B220" s="37" t="s">
        <v>833</v>
      </c>
      <c r="C220" s="37" t="s">
        <v>845</v>
      </c>
      <c r="D220" s="33" t="s">
        <v>219</v>
      </c>
      <c r="E220" s="33" t="s">
        <v>846</v>
      </c>
      <c r="F220" s="34">
        <v>5911615</v>
      </c>
      <c r="G220" s="34">
        <v>6502087.74</v>
      </c>
      <c r="H220" s="34">
        <v>590472.74</v>
      </c>
      <c r="I220" s="34">
        <v>590472.74</v>
      </c>
      <c r="J220" s="34">
        <v>590472.74</v>
      </c>
      <c r="K220" s="34">
        <v>0</v>
      </c>
      <c r="L220" s="34">
        <v>0</v>
      </c>
      <c r="M220" s="34">
        <v>2503615</v>
      </c>
      <c r="N220" s="34">
        <f t="shared" si="86"/>
        <v>3408000</v>
      </c>
      <c r="O220" s="19">
        <f t="shared" si="87"/>
        <v>931272.74</v>
      </c>
      <c r="P220" s="19">
        <f t="shared" si="88"/>
        <v>-340800</v>
      </c>
      <c r="Q220" s="35">
        <f t="shared" si="89"/>
        <v>0</v>
      </c>
    </row>
    <row r="221" spans="1:17" ht="15.75">
      <c r="A221" s="37" t="s">
        <v>475</v>
      </c>
      <c r="B221" s="37" t="s">
        <v>833</v>
      </c>
      <c r="C221" s="37" t="s">
        <v>529</v>
      </c>
      <c r="D221" s="33" t="s">
        <v>219</v>
      </c>
      <c r="E221" s="33" t="s">
        <v>847</v>
      </c>
      <c r="F221" s="34">
        <v>7546262.85</v>
      </c>
      <c r="G221" s="34">
        <v>30575787.54</v>
      </c>
      <c r="H221" s="34">
        <v>23029524.69</v>
      </c>
      <c r="I221" s="34">
        <v>23029524.69</v>
      </c>
      <c r="J221" s="34">
        <v>23029524.69</v>
      </c>
      <c r="K221" s="34">
        <v>0</v>
      </c>
      <c r="L221" s="34">
        <v>0</v>
      </c>
      <c r="M221" s="34">
        <v>3106862.85</v>
      </c>
      <c r="N221" s="34">
        <f t="shared" si="86"/>
        <v>4439400</v>
      </c>
      <c r="O221" s="19">
        <f t="shared" si="87"/>
        <v>23473464.69</v>
      </c>
      <c r="P221" s="19">
        <f t="shared" si="88"/>
        <v>-443940</v>
      </c>
      <c r="Q221" s="35">
        <f t="shared" si="89"/>
        <v>0</v>
      </c>
    </row>
    <row r="222" spans="1:17" ht="15.75">
      <c r="A222" s="37" t="s">
        <v>475</v>
      </c>
      <c r="B222" s="37" t="s">
        <v>833</v>
      </c>
      <c r="C222" s="37" t="s">
        <v>848</v>
      </c>
      <c r="D222" s="33" t="s">
        <v>219</v>
      </c>
      <c r="E222" s="33" t="s">
        <v>229</v>
      </c>
      <c r="F222" s="34">
        <v>7009462</v>
      </c>
      <c r="G222" s="34">
        <v>7096562.59</v>
      </c>
      <c r="H222" s="34">
        <v>87100.59</v>
      </c>
      <c r="I222" s="34">
        <v>87100.59</v>
      </c>
      <c r="J222" s="34">
        <v>87100.59</v>
      </c>
      <c r="K222" s="34">
        <v>0</v>
      </c>
      <c r="L222" s="34">
        <v>0</v>
      </c>
      <c r="M222" s="34">
        <v>3033162</v>
      </c>
      <c r="N222" s="34">
        <f t="shared" si="86"/>
        <v>3976300</v>
      </c>
      <c r="O222" s="19">
        <f t="shared" si="87"/>
        <v>484730.58999999997</v>
      </c>
      <c r="P222" s="19">
        <f t="shared" si="88"/>
        <v>-397630</v>
      </c>
      <c r="Q222" s="35">
        <f t="shared" si="89"/>
        <v>0</v>
      </c>
    </row>
    <row r="223" spans="1:17" ht="15.75">
      <c r="A223" s="37" t="s">
        <v>475</v>
      </c>
      <c r="B223" s="37" t="s">
        <v>833</v>
      </c>
      <c r="C223" s="37" t="s">
        <v>849</v>
      </c>
      <c r="D223" s="33" t="s">
        <v>219</v>
      </c>
      <c r="E223" s="33" t="s">
        <v>230</v>
      </c>
      <c r="F223" s="34">
        <v>5900747.11</v>
      </c>
      <c r="G223" s="34">
        <v>6044580.17</v>
      </c>
      <c r="H223" s="34">
        <v>143833.06</v>
      </c>
      <c r="I223" s="34">
        <v>143833.06</v>
      </c>
      <c r="J223" s="34">
        <v>143833.06</v>
      </c>
      <c r="K223" s="34">
        <v>0</v>
      </c>
      <c r="L223" s="34">
        <v>0</v>
      </c>
      <c r="M223" s="34">
        <v>1636747.11</v>
      </c>
      <c r="N223" s="34">
        <f t="shared" si="86"/>
        <v>4264000</v>
      </c>
      <c r="O223" s="19">
        <f t="shared" si="87"/>
        <v>570233.06</v>
      </c>
      <c r="P223" s="19">
        <f t="shared" si="88"/>
        <v>-426400.00000000006</v>
      </c>
      <c r="Q223" s="35">
        <f t="shared" si="89"/>
        <v>0</v>
      </c>
    </row>
    <row r="224" spans="1:17" ht="15.75">
      <c r="A224" s="37" t="s">
        <v>475</v>
      </c>
      <c r="B224" s="37" t="s">
        <v>833</v>
      </c>
      <c r="C224" s="37" t="s">
        <v>850</v>
      </c>
      <c r="D224" s="33" t="s">
        <v>219</v>
      </c>
      <c r="E224" s="33" t="s">
        <v>851</v>
      </c>
      <c r="F224" s="34">
        <v>6941400</v>
      </c>
      <c r="G224" s="34">
        <v>7251685.81</v>
      </c>
      <c r="H224" s="34">
        <v>310285.81</v>
      </c>
      <c r="I224" s="34">
        <v>310285.81</v>
      </c>
      <c r="J224" s="34">
        <v>310285.81</v>
      </c>
      <c r="K224" s="34">
        <v>0</v>
      </c>
      <c r="L224" s="34">
        <v>0</v>
      </c>
      <c r="M224" s="34">
        <v>1551610</v>
      </c>
      <c r="N224" s="34">
        <f t="shared" si="86"/>
        <v>5389790</v>
      </c>
      <c r="O224" s="19">
        <f t="shared" si="87"/>
        <v>849264.81</v>
      </c>
      <c r="P224" s="19">
        <f t="shared" si="88"/>
        <v>-538979</v>
      </c>
      <c r="Q224" s="35">
        <f t="shared" si="89"/>
        <v>0</v>
      </c>
    </row>
    <row r="225" spans="1:17" ht="15.75">
      <c r="A225" s="37" t="s">
        <v>467</v>
      </c>
      <c r="B225" s="37" t="s">
        <v>852</v>
      </c>
      <c r="C225" s="37" t="s">
        <v>429</v>
      </c>
      <c r="D225" s="31" t="s">
        <v>232</v>
      </c>
      <c r="E225" s="31" t="s">
        <v>469</v>
      </c>
      <c r="F225" s="32">
        <f>SUM(F226:F239)</f>
        <v>273635462.25</v>
      </c>
      <c r="G225" s="32">
        <f>SUM(G226:G239)</f>
        <v>279175642.57000005</v>
      </c>
      <c r="H225" s="32">
        <f>SUM(H226:H239)</f>
        <v>5540180.32</v>
      </c>
      <c r="I225" s="32">
        <f aca="true" t="shared" si="90" ref="I225:Q225">SUM(I226:I239)</f>
        <v>8807502.8</v>
      </c>
      <c r="J225" s="32">
        <f>SUM(J226:J239)</f>
        <v>11040180.32</v>
      </c>
      <c r="K225" s="32"/>
      <c r="L225" s="32">
        <f>SUM(L226:L239)</f>
        <v>0</v>
      </c>
      <c r="M225" s="32">
        <f>SUM(M226:M239)</f>
        <v>172038162.25</v>
      </c>
      <c r="N225" s="32">
        <f t="shared" si="90"/>
        <v>101597300</v>
      </c>
      <c r="O225" s="32">
        <f t="shared" si="90"/>
        <v>20135880.32</v>
      </c>
      <c r="P225" s="32">
        <f t="shared" si="90"/>
        <v>-11328377.52</v>
      </c>
      <c r="Q225" s="32">
        <f t="shared" si="90"/>
        <v>0</v>
      </c>
    </row>
    <row r="226" spans="1:17" ht="15.75">
      <c r="A226" s="37" t="s">
        <v>470</v>
      </c>
      <c r="B226" s="37" t="s">
        <v>852</v>
      </c>
      <c r="C226" s="37" t="s">
        <v>853</v>
      </c>
      <c r="D226" s="33" t="s">
        <v>232</v>
      </c>
      <c r="E226" s="33" t="s">
        <v>854</v>
      </c>
      <c r="F226" s="34">
        <v>67137750</v>
      </c>
      <c r="G226" s="34">
        <v>64112518.81</v>
      </c>
      <c r="H226" s="34">
        <v>-3025231.19</v>
      </c>
      <c r="I226" s="34">
        <v>0</v>
      </c>
      <c r="J226" s="34">
        <v>974768.81</v>
      </c>
      <c r="K226" s="34">
        <v>0</v>
      </c>
      <c r="L226" s="34">
        <v>0</v>
      </c>
      <c r="M226" s="34">
        <v>17196750</v>
      </c>
      <c r="N226" s="34">
        <f aca="true" t="shared" si="91" ref="N226:N239">F226-M226</f>
        <v>49941000</v>
      </c>
      <c r="O226" s="19">
        <f>N226*0.1+J226+K226</f>
        <v>5968868.8100000005</v>
      </c>
      <c r="P226" s="19">
        <f aca="true" t="shared" si="92" ref="P226:P239">I226-O226</f>
        <v>-5968868.8100000005</v>
      </c>
      <c r="Q226" s="35">
        <f aca="true" t="shared" si="93" ref="Q226:Q239">IF(P226&lt;0,0,P226)</f>
        <v>0</v>
      </c>
    </row>
    <row r="227" spans="1:17" ht="15.75">
      <c r="A227" s="37" t="s">
        <v>470</v>
      </c>
      <c r="B227" s="37" t="s">
        <v>852</v>
      </c>
      <c r="C227" s="37" t="s">
        <v>855</v>
      </c>
      <c r="D227" s="33" t="s">
        <v>232</v>
      </c>
      <c r="E227" s="33" t="s">
        <v>856</v>
      </c>
      <c r="F227" s="34">
        <v>35704294.94</v>
      </c>
      <c r="G227" s="34">
        <v>35462203.65</v>
      </c>
      <c r="H227" s="34">
        <v>-242091.29</v>
      </c>
      <c r="I227" s="34">
        <v>0</v>
      </c>
      <c r="J227" s="34">
        <v>1257908.71</v>
      </c>
      <c r="K227" s="34"/>
      <c r="L227" s="34">
        <v>0</v>
      </c>
      <c r="M227" s="34">
        <v>16103794.94</v>
      </c>
      <c r="N227" s="34">
        <f t="shared" si="91"/>
        <v>19600500</v>
      </c>
      <c r="O227" s="19">
        <f>N227*0.1+J227+K227</f>
        <v>3217958.71</v>
      </c>
      <c r="P227" s="19">
        <f t="shared" si="92"/>
        <v>-3217958.71</v>
      </c>
      <c r="Q227" s="35">
        <f t="shared" si="93"/>
        <v>0</v>
      </c>
    </row>
    <row r="228" spans="1:17" ht="15.75">
      <c r="A228" s="37" t="s">
        <v>475</v>
      </c>
      <c r="B228" s="37" t="s">
        <v>852</v>
      </c>
      <c r="C228" s="37" t="s">
        <v>857</v>
      </c>
      <c r="D228" s="33" t="s">
        <v>232</v>
      </c>
      <c r="E228" s="33" t="s">
        <v>858</v>
      </c>
      <c r="F228" s="34">
        <v>11102700</v>
      </c>
      <c r="G228" s="34">
        <v>11462106.71</v>
      </c>
      <c r="H228" s="34">
        <v>359406.71</v>
      </c>
      <c r="I228" s="34">
        <v>359406.71</v>
      </c>
      <c r="J228" s="34">
        <v>359406.71</v>
      </c>
      <c r="K228" s="34">
        <v>0</v>
      </c>
      <c r="L228" s="34">
        <v>0</v>
      </c>
      <c r="M228" s="34">
        <v>9037700</v>
      </c>
      <c r="N228" s="34">
        <f t="shared" si="91"/>
        <v>2065000</v>
      </c>
      <c r="O228" s="19">
        <f>N228*0.05+J228+K228+L228</f>
        <v>462656.71</v>
      </c>
      <c r="P228" s="19">
        <f t="shared" si="92"/>
        <v>-103250</v>
      </c>
      <c r="Q228" s="35">
        <f t="shared" si="93"/>
        <v>0</v>
      </c>
    </row>
    <row r="229" spans="1:17" ht="15.75">
      <c r="A229" s="37" t="s">
        <v>475</v>
      </c>
      <c r="B229" s="37" t="s">
        <v>852</v>
      </c>
      <c r="C229" s="37" t="s">
        <v>859</v>
      </c>
      <c r="D229" s="33" t="s">
        <v>232</v>
      </c>
      <c r="E229" s="33" t="s">
        <v>860</v>
      </c>
      <c r="F229" s="34">
        <v>15347800</v>
      </c>
      <c r="G229" s="34">
        <v>16497956.21</v>
      </c>
      <c r="H229" s="34">
        <v>1150156.21</v>
      </c>
      <c r="I229" s="34">
        <v>1150156.21</v>
      </c>
      <c r="J229" s="34">
        <v>1150156.21</v>
      </c>
      <c r="K229" s="34">
        <v>0</v>
      </c>
      <c r="L229" s="34">
        <v>0</v>
      </c>
      <c r="M229" s="34">
        <v>13258800</v>
      </c>
      <c r="N229" s="34">
        <f t="shared" si="91"/>
        <v>2089000</v>
      </c>
      <c r="O229" s="19">
        <f>N229*0.05+J229+K229</f>
        <v>1254606.21</v>
      </c>
      <c r="P229" s="19">
        <f t="shared" si="92"/>
        <v>-104450</v>
      </c>
      <c r="Q229" s="35">
        <f t="shared" si="93"/>
        <v>0</v>
      </c>
    </row>
    <row r="230" spans="1:17" ht="15.75">
      <c r="A230" s="37" t="s">
        <v>475</v>
      </c>
      <c r="B230" s="37" t="s">
        <v>852</v>
      </c>
      <c r="C230" s="37" t="s">
        <v>861</v>
      </c>
      <c r="D230" s="33" t="s">
        <v>232</v>
      </c>
      <c r="E230" s="33" t="s">
        <v>862</v>
      </c>
      <c r="F230" s="34">
        <v>16298044</v>
      </c>
      <c r="G230" s="34">
        <v>17539374.84</v>
      </c>
      <c r="H230" s="34">
        <v>1241330.84</v>
      </c>
      <c r="I230" s="34">
        <v>1241330.84</v>
      </c>
      <c r="J230" s="34">
        <v>1241330.84</v>
      </c>
      <c r="K230" s="34">
        <v>0</v>
      </c>
      <c r="L230" s="34">
        <v>0</v>
      </c>
      <c r="M230" s="34">
        <v>14128044</v>
      </c>
      <c r="N230" s="34">
        <f t="shared" si="91"/>
        <v>2170000</v>
      </c>
      <c r="O230" s="19">
        <f>N230*0.05+J230+K230+L230</f>
        <v>1349830.84</v>
      </c>
      <c r="P230" s="19">
        <f t="shared" si="92"/>
        <v>-108500</v>
      </c>
      <c r="Q230" s="35">
        <f t="shared" si="93"/>
        <v>0</v>
      </c>
    </row>
    <row r="231" spans="1:17" ht="15.75">
      <c r="A231" s="37" t="s">
        <v>475</v>
      </c>
      <c r="B231" s="37" t="s">
        <v>852</v>
      </c>
      <c r="C231" s="37" t="s">
        <v>863</v>
      </c>
      <c r="D231" s="33" t="s">
        <v>232</v>
      </c>
      <c r="E231" s="33" t="s">
        <v>864</v>
      </c>
      <c r="F231" s="34">
        <v>6509164</v>
      </c>
      <c r="G231" s="34">
        <v>6630887.06</v>
      </c>
      <c r="H231" s="34">
        <v>121723.06</v>
      </c>
      <c r="I231" s="34">
        <v>121723.06</v>
      </c>
      <c r="J231" s="34">
        <v>121723.06</v>
      </c>
      <c r="K231" s="34">
        <v>0</v>
      </c>
      <c r="L231" s="34">
        <v>0</v>
      </c>
      <c r="M231" s="34">
        <v>5224164</v>
      </c>
      <c r="N231" s="34">
        <f t="shared" si="91"/>
        <v>1285000</v>
      </c>
      <c r="O231" s="19">
        <f>N231*0.05+J231+K231+L231</f>
        <v>185973.06</v>
      </c>
      <c r="P231" s="19">
        <f t="shared" si="92"/>
        <v>-64250</v>
      </c>
      <c r="Q231" s="35">
        <f t="shared" si="93"/>
        <v>0</v>
      </c>
    </row>
    <row r="232" spans="1:17" ht="15.75">
      <c r="A232" s="37" t="s">
        <v>475</v>
      </c>
      <c r="B232" s="37" t="s">
        <v>852</v>
      </c>
      <c r="C232" s="37" t="s">
        <v>865</v>
      </c>
      <c r="D232" s="33" t="s">
        <v>232</v>
      </c>
      <c r="E232" s="33" t="s">
        <v>866</v>
      </c>
      <c r="F232" s="34">
        <v>18061040</v>
      </c>
      <c r="G232" s="34">
        <v>18847866.89</v>
      </c>
      <c r="H232" s="34">
        <v>786826.89</v>
      </c>
      <c r="I232" s="34">
        <v>786826.89</v>
      </c>
      <c r="J232" s="34">
        <v>786826.89</v>
      </c>
      <c r="K232" s="34">
        <v>0</v>
      </c>
      <c r="L232" s="34">
        <v>0</v>
      </c>
      <c r="M232" s="34">
        <v>13342740</v>
      </c>
      <c r="N232" s="34">
        <f t="shared" si="91"/>
        <v>4718300</v>
      </c>
      <c r="O232" s="19">
        <f>N232*0.1+J232+K232</f>
        <v>1258656.8900000001</v>
      </c>
      <c r="P232" s="19">
        <f t="shared" si="92"/>
        <v>-471830.0000000001</v>
      </c>
      <c r="Q232" s="35">
        <f t="shared" si="93"/>
        <v>0</v>
      </c>
    </row>
    <row r="233" spans="1:17" ht="15.75">
      <c r="A233" s="37" t="s">
        <v>475</v>
      </c>
      <c r="B233" s="37" t="s">
        <v>852</v>
      </c>
      <c r="C233" s="37" t="s">
        <v>867</v>
      </c>
      <c r="D233" s="33" t="s">
        <v>232</v>
      </c>
      <c r="E233" s="33" t="s">
        <v>240</v>
      </c>
      <c r="F233" s="34">
        <v>16278210</v>
      </c>
      <c r="G233" s="34">
        <v>17486690.42</v>
      </c>
      <c r="H233" s="34">
        <v>1208480.42</v>
      </c>
      <c r="I233" s="34">
        <v>1208480.42</v>
      </c>
      <c r="J233" s="34">
        <v>1208480.42</v>
      </c>
      <c r="K233" s="34">
        <v>0</v>
      </c>
      <c r="L233" s="34">
        <v>0</v>
      </c>
      <c r="M233" s="34">
        <v>14951210</v>
      </c>
      <c r="N233" s="34">
        <f t="shared" si="91"/>
        <v>1327000</v>
      </c>
      <c r="O233" s="19">
        <f>N233*0.05+J233+K233+L233</f>
        <v>1274830.42</v>
      </c>
      <c r="P233" s="19">
        <f t="shared" si="92"/>
        <v>-66350</v>
      </c>
      <c r="Q233" s="35">
        <f t="shared" si="93"/>
        <v>0</v>
      </c>
    </row>
    <row r="234" spans="1:17" ht="15.75">
      <c r="A234" s="37" t="s">
        <v>475</v>
      </c>
      <c r="B234" s="37" t="s">
        <v>852</v>
      </c>
      <c r="C234" s="37" t="s">
        <v>868</v>
      </c>
      <c r="D234" s="33" t="s">
        <v>232</v>
      </c>
      <c r="E234" s="33" t="s">
        <v>869</v>
      </c>
      <c r="F234" s="34">
        <v>14564420</v>
      </c>
      <c r="G234" s="34">
        <v>14590919.84</v>
      </c>
      <c r="H234" s="34">
        <v>26499.84</v>
      </c>
      <c r="I234" s="34">
        <v>26499.84</v>
      </c>
      <c r="J234" s="34">
        <v>26499.84</v>
      </c>
      <c r="K234" s="34">
        <v>0</v>
      </c>
      <c r="L234" s="34">
        <v>0</v>
      </c>
      <c r="M234" s="34">
        <v>12482420</v>
      </c>
      <c r="N234" s="34">
        <f t="shared" si="91"/>
        <v>2082000</v>
      </c>
      <c r="O234" s="19">
        <f>N234*0.05+J234+K234+L234</f>
        <v>130599.84</v>
      </c>
      <c r="P234" s="19">
        <f t="shared" si="92"/>
        <v>-104100</v>
      </c>
      <c r="Q234" s="35">
        <f t="shared" si="93"/>
        <v>0</v>
      </c>
    </row>
    <row r="235" spans="1:17" ht="15.75">
      <c r="A235" s="37" t="s">
        <v>475</v>
      </c>
      <c r="B235" s="37" t="s">
        <v>852</v>
      </c>
      <c r="C235" s="37" t="s">
        <v>870</v>
      </c>
      <c r="D235" s="33" t="s">
        <v>232</v>
      </c>
      <c r="E235" s="33" t="s">
        <v>871</v>
      </c>
      <c r="F235" s="34">
        <v>7255610</v>
      </c>
      <c r="G235" s="34">
        <v>7482551.12</v>
      </c>
      <c r="H235" s="34">
        <v>226941.12</v>
      </c>
      <c r="I235" s="34">
        <v>226941.12</v>
      </c>
      <c r="J235" s="34">
        <v>226941.12</v>
      </c>
      <c r="K235" s="34">
        <v>0</v>
      </c>
      <c r="L235" s="34">
        <v>0</v>
      </c>
      <c r="M235" s="34">
        <v>6450710</v>
      </c>
      <c r="N235" s="34">
        <f t="shared" si="91"/>
        <v>804900</v>
      </c>
      <c r="O235" s="19">
        <f>N235*0.05+J235+K235+L235</f>
        <v>267186.12</v>
      </c>
      <c r="P235" s="19">
        <f t="shared" si="92"/>
        <v>-40245</v>
      </c>
      <c r="Q235" s="35">
        <f t="shared" si="93"/>
        <v>0</v>
      </c>
    </row>
    <row r="236" spans="1:17" ht="15.75">
      <c r="A236" s="37" t="s">
        <v>475</v>
      </c>
      <c r="B236" s="37" t="s">
        <v>852</v>
      </c>
      <c r="C236" s="37" t="s">
        <v>872</v>
      </c>
      <c r="D236" s="33" t="s">
        <v>232</v>
      </c>
      <c r="E236" s="33" t="s">
        <v>873</v>
      </c>
      <c r="F236" s="34">
        <v>14731899.31</v>
      </c>
      <c r="G236" s="34">
        <v>15291395.44</v>
      </c>
      <c r="H236" s="34">
        <v>559496.13</v>
      </c>
      <c r="I236" s="34">
        <v>559496.13</v>
      </c>
      <c r="J236" s="34">
        <v>559496.13</v>
      </c>
      <c r="K236" s="34">
        <v>0</v>
      </c>
      <c r="L236" s="34">
        <v>0</v>
      </c>
      <c r="M236" s="34">
        <v>10737199.31</v>
      </c>
      <c r="N236" s="34">
        <f t="shared" si="91"/>
        <v>3994700</v>
      </c>
      <c r="O236" s="19">
        <f>N236*0.05+J236+K236</f>
        <v>759231.13</v>
      </c>
      <c r="P236" s="19">
        <f t="shared" si="92"/>
        <v>-199735</v>
      </c>
      <c r="Q236" s="35">
        <f t="shared" si="93"/>
        <v>0</v>
      </c>
    </row>
    <row r="237" spans="1:17" ht="15.75">
      <c r="A237" s="37" t="s">
        <v>475</v>
      </c>
      <c r="B237" s="37" t="s">
        <v>852</v>
      </c>
      <c r="C237" s="37" t="s">
        <v>874</v>
      </c>
      <c r="D237" s="33" t="s">
        <v>232</v>
      </c>
      <c r="E237" s="33" t="s">
        <v>875</v>
      </c>
      <c r="F237" s="34">
        <v>15273700</v>
      </c>
      <c r="G237" s="34">
        <v>15454208.86</v>
      </c>
      <c r="H237" s="34">
        <v>180508.86</v>
      </c>
      <c r="I237" s="34">
        <v>180508.86</v>
      </c>
      <c r="J237" s="34">
        <v>180508.86</v>
      </c>
      <c r="K237" s="34">
        <v>0</v>
      </c>
      <c r="L237" s="34">
        <v>0</v>
      </c>
      <c r="M237" s="34">
        <v>12176700</v>
      </c>
      <c r="N237" s="34">
        <f t="shared" si="91"/>
        <v>3097000</v>
      </c>
      <c r="O237" s="19">
        <f>N237*0.1+J237+K237</f>
        <v>490208.86</v>
      </c>
      <c r="P237" s="19">
        <f t="shared" si="92"/>
        <v>-309700</v>
      </c>
      <c r="Q237" s="35">
        <f t="shared" si="93"/>
        <v>0</v>
      </c>
    </row>
    <row r="238" spans="1:17" ht="15.75">
      <c r="A238" s="37" t="s">
        <v>475</v>
      </c>
      <c r="B238" s="37" t="s">
        <v>852</v>
      </c>
      <c r="C238" s="37" t="s">
        <v>876</v>
      </c>
      <c r="D238" s="33" t="s">
        <v>232</v>
      </c>
      <c r="E238" s="33" t="s">
        <v>877</v>
      </c>
      <c r="F238" s="34">
        <v>15079530</v>
      </c>
      <c r="G238" s="34">
        <v>16097469.18</v>
      </c>
      <c r="H238" s="34">
        <v>1017939.18</v>
      </c>
      <c r="I238" s="34">
        <v>1017939.18</v>
      </c>
      <c r="J238" s="34">
        <v>1017939.18</v>
      </c>
      <c r="K238" s="34">
        <v>0</v>
      </c>
      <c r="L238" s="34">
        <v>0</v>
      </c>
      <c r="M238" s="34">
        <v>12119630</v>
      </c>
      <c r="N238" s="34">
        <f t="shared" si="91"/>
        <v>2959900</v>
      </c>
      <c r="O238" s="19">
        <f>N238*0.1+J238+K238</f>
        <v>1313929.1800000002</v>
      </c>
      <c r="P238" s="19">
        <f t="shared" si="92"/>
        <v>-295990.0000000001</v>
      </c>
      <c r="Q238" s="35">
        <f t="shared" si="93"/>
        <v>0</v>
      </c>
    </row>
    <row r="239" spans="1:17" ht="15.75">
      <c r="A239" s="37" t="s">
        <v>475</v>
      </c>
      <c r="B239" s="37" t="s">
        <v>852</v>
      </c>
      <c r="C239" s="37" t="s">
        <v>878</v>
      </c>
      <c r="D239" s="33" t="s">
        <v>232</v>
      </c>
      <c r="E239" s="33" t="s">
        <v>879</v>
      </c>
      <c r="F239" s="34">
        <v>20291300</v>
      </c>
      <c r="G239" s="34">
        <v>22219493.54</v>
      </c>
      <c r="H239" s="34">
        <v>1928193.54</v>
      </c>
      <c r="I239" s="34">
        <v>1928193.54</v>
      </c>
      <c r="J239" s="34">
        <v>1928193.54</v>
      </c>
      <c r="K239" s="34">
        <v>0</v>
      </c>
      <c r="L239" s="34">
        <v>0</v>
      </c>
      <c r="M239" s="34">
        <v>14828300</v>
      </c>
      <c r="N239" s="34">
        <f t="shared" si="91"/>
        <v>5463000</v>
      </c>
      <c r="O239" s="19">
        <f>N239*0.05+J239+K239</f>
        <v>2201343.54</v>
      </c>
      <c r="P239" s="19">
        <f t="shared" si="92"/>
        <v>-273150</v>
      </c>
      <c r="Q239" s="35">
        <f t="shared" si="93"/>
        <v>0</v>
      </c>
    </row>
    <row r="240" spans="1:17" ht="15.75">
      <c r="A240" s="37" t="s">
        <v>467</v>
      </c>
      <c r="B240" s="37" t="s">
        <v>880</v>
      </c>
      <c r="C240" s="37" t="s">
        <v>429</v>
      </c>
      <c r="D240" s="31" t="s">
        <v>247</v>
      </c>
      <c r="E240" s="31" t="s">
        <v>469</v>
      </c>
      <c r="F240" s="32">
        <f>SUM(F241:F249)</f>
        <v>255452412.3</v>
      </c>
      <c r="G240" s="32">
        <f>SUM(G241:G249)</f>
        <v>281330561.26000005</v>
      </c>
      <c r="H240" s="32">
        <f>SUM(H241:H249)</f>
        <v>25878148.96</v>
      </c>
      <c r="I240" s="32">
        <f aca="true" t="shared" si="94" ref="I240:Q240">SUM(I241:I249)</f>
        <v>25878148.96</v>
      </c>
      <c r="J240" s="32">
        <f>SUM(J241:J249)</f>
        <v>14678148.959999997</v>
      </c>
      <c r="K240" s="32">
        <f>SUM(K241:K249)</f>
        <v>11000000</v>
      </c>
      <c r="L240" s="32">
        <f>SUM(L241:L249)</f>
        <v>0</v>
      </c>
      <c r="M240" s="32">
        <f>SUM(M241:M249)</f>
        <v>90637912.30000001</v>
      </c>
      <c r="N240" s="32">
        <f t="shared" si="94"/>
        <v>164814500</v>
      </c>
      <c r="O240" s="32">
        <f t="shared" si="94"/>
        <v>42159598.95999999</v>
      </c>
      <c r="P240" s="32">
        <f t="shared" si="94"/>
        <v>-16281449.999999998</v>
      </c>
      <c r="Q240" s="32">
        <f t="shared" si="94"/>
        <v>0</v>
      </c>
    </row>
    <row r="241" spans="1:17" ht="15.75">
      <c r="A241" s="37" t="s">
        <v>470</v>
      </c>
      <c r="B241" s="37" t="s">
        <v>880</v>
      </c>
      <c r="C241" s="37" t="s">
        <v>881</v>
      </c>
      <c r="D241" s="33" t="s">
        <v>247</v>
      </c>
      <c r="E241" s="33" t="s">
        <v>882</v>
      </c>
      <c r="F241" s="34">
        <v>95902526.6</v>
      </c>
      <c r="G241" s="34">
        <v>110887292.54</v>
      </c>
      <c r="H241" s="34">
        <v>14984765.94</v>
      </c>
      <c r="I241" s="34">
        <v>14984765.94</v>
      </c>
      <c r="J241" s="34">
        <v>3484765.94</v>
      </c>
      <c r="K241" s="34">
        <v>10000000</v>
      </c>
      <c r="L241" s="34">
        <v>0</v>
      </c>
      <c r="M241" s="34">
        <v>33107526.6</v>
      </c>
      <c r="N241" s="34">
        <f aca="true" t="shared" si="95" ref="N241:N249">F241-M241</f>
        <v>62794999.99999999</v>
      </c>
      <c r="O241" s="19">
        <f aca="true" t="shared" si="96" ref="O241:O249">N241*0.1+J241+K241</f>
        <v>19764265.939999998</v>
      </c>
      <c r="P241" s="19">
        <f aca="true" t="shared" si="97" ref="P241:P249">I241-O241</f>
        <v>-4779499.999999998</v>
      </c>
      <c r="Q241" s="35">
        <f aca="true" t="shared" si="98" ref="Q241:Q249">IF(P241&lt;0,0,P241)</f>
        <v>0</v>
      </c>
    </row>
    <row r="242" spans="1:17" ht="15.75">
      <c r="A242" s="37" t="s">
        <v>475</v>
      </c>
      <c r="B242" s="37" t="s">
        <v>880</v>
      </c>
      <c r="C242" s="37" t="s">
        <v>883</v>
      </c>
      <c r="D242" s="33" t="s">
        <v>247</v>
      </c>
      <c r="E242" s="33" t="s">
        <v>884</v>
      </c>
      <c r="F242" s="34">
        <v>12393600</v>
      </c>
      <c r="G242" s="34">
        <v>16235165.44</v>
      </c>
      <c r="H242" s="34">
        <v>3841565.44</v>
      </c>
      <c r="I242" s="34">
        <v>3841565.44</v>
      </c>
      <c r="J242" s="34">
        <v>2841565.44</v>
      </c>
      <c r="K242" s="34">
        <v>1000000</v>
      </c>
      <c r="L242" s="34">
        <v>0</v>
      </c>
      <c r="M242" s="34">
        <v>2310600</v>
      </c>
      <c r="N242" s="34">
        <f t="shared" si="95"/>
        <v>10083000</v>
      </c>
      <c r="O242" s="19">
        <f t="shared" si="96"/>
        <v>4849865.4399999995</v>
      </c>
      <c r="P242" s="19">
        <f t="shared" si="97"/>
        <v>-1008299.9999999995</v>
      </c>
      <c r="Q242" s="35">
        <f t="shared" si="98"/>
        <v>0</v>
      </c>
    </row>
    <row r="243" spans="1:17" ht="15.75">
      <c r="A243" s="37" t="s">
        <v>475</v>
      </c>
      <c r="B243" s="37" t="s">
        <v>880</v>
      </c>
      <c r="C243" s="37" t="s">
        <v>885</v>
      </c>
      <c r="D243" s="33" t="s">
        <v>247</v>
      </c>
      <c r="E243" s="33" t="s">
        <v>886</v>
      </c>
      <c r="F243" s="34">
        <v>21620010.71</v>
      </c>
      <c r="G243" s="34">
        <v>22188500</v>
      </c>
      <c r="H243" s="34">
        <v>568489.29</v>
      </c>
      <c r="I243" s="34">
        <v>568489.29</v>
      </c>
      <c r="J243" s="34">
        <v>568489.29</v>
      </c>
      <c r="K243" s="34">
        <v>0</v>
      </c>
      <c r="L243" s="34">
        <v>0</v>
      </c>
      <c r="M243" s="34">
        <v>2860010.71</v>
      </c>
      <c r="N243" s="34">
        <f t="shared" si="95"/>
        <v>18760000</v>
      </c>
      <c r="O243" s="19">
        <f t="shared" si="96"/>
        <v>2444489.29</v>
      </c>
      <c r="P243" s="19">
        <f t="shared" si="97"/>
        <v>-1876000</v>
      </c>
      <c r="Q243" s="35">
        <f t="shared" si="98"/>
        <v>0</v>
      </c>
    </row>
    <row r="244" spans="1:17" ht="15.75">
      <c r="A244" s="37" t="s">
        <v>475</v>
      </c>
      <c r="B244" s="37" t="s">
        <v>880</v>
      </c>
      <c r="C244" s="37" t="s">
        <v>887</v>
      </c>
      <c r="D244" s="33" t="s">
        <v>247</v>
      </c>
      <c r="E244" s="33" t="s">
        <v>251</v>
      </c>
      <c r="F244" s="34">
        <v>26518151.51</v>
      </c>
      <c r="G244" s="34">
        <v>30438800.94</v>
      </c>
      <c r="H244" s="34">
        <v>3920649.43</v>
      </c>
      <c r="I244" s="34">
        <v>3920649.43</v>
      </c>
      <c r="J244" s="34">
        <v>4270649.43</v>
      </c>
      <c r="K244" s="34"/>
      <c r="L244" s="34">
        <v>0</v>
      </c>
      <c r="M244" s="34">
        <v>8566151.51</v>
      </c>
      <c r="N244" s="34">
        <f t="shared" si="95"/>
        <v>17952000</v>
      </c>
      <c r="O244" s="19">
        <f t="shared" si="96"/>
        <v>6065849.43</v>
      </c>
      <c r="P244" s="19">
        <f t="shared" si="97"/>
        <v>-2145199.9999999995</v>
      </c>
      <c r="Q244" s="35">
        <f t="shared" si="98"/>
        <v>0</v>
      </c>
    </row>
    <row r="245" spans="1:17" ht="15.75">
      <c r="A245" s="37" t="s">
        <v>475</v>
      </c>
      <c r="B245" s="37" t="s">
        <v>880</v>
      </c>
      <c r="C245" s="37" t="s">
        <v>888</v>
      </c>
      <c r="D245" s="33" t="s">
        <v>247</v>
      </c>
      <c r="E245" s="33" t="s">
        <v>889</v>
      </c>
      <c r="F245" s="34">
        <v>6491277.95</v>
      </c>
      <c r="G245" s="34">
        <v>7256221.06</v>
      </c>
      <c r="H245" s="34">
        <v>764943.11</v>
      </c>
      <c r="I245" s="34">
        <v>764943.11</v>
      </c>
      <c r="J245" s="34">
        <v>764943.11</v>
      </c>
      <c r="K245" s="34">
        <v>0</v>
      </c>
      <c r="L245" s="34">
        <v>0</v>
      </c>
      <c r="M245" s="34">
        <v>1376277.95</v>
      </c>
      <c r="N245" s="34">
        <f t="shared" si="95"/>
        <v>5115000</v>
      </c>
      <c r="O245" s="19">
        <f t="shared" si="96"/>
        <v>1276443.1099999999</v>
      </c>
      <c r="P245" s="19">
        <f t="shared" si="97"/>
        <v>-511499.9999999999</v>
      </c>
      <c r="Q245" s="35">
        <f t="shared" si="98"/>
        <v>0</v>
      </c>
    </row>
    <row r="246" spans="1:17" ht="15.75">
      <c r="A246" s="37" t="s">
        <v>475</v>
      </c>
      <c r="B246" s="37" t="s">
        <v>880</v>
      </c>
      <c r="C246" s="37" t="s">
        <v>549</v>
      </c>
      <c r="D246" s="33" t="s">
        <v>247</v>
      </c>
      <c r="E246" s="33" t="s">
        <v>890</v>
      </c>
      <c r="F246" s="34">
        <v>26221234.25</v>
      </c>
      <c r="G246" s="34">
        <v>26413072.44</v>
      </c>
      <c r="H246" s="34">
        <v>191838.19</v>
      </c>
      <c r="I246" s="34">
        <v>191838.19</v>
      </c>
      <c r="J246" s="34">
        <v>991838.19</v>
      </c>
      <c r="K246" s="34">
        <v>0</v>
      </c>
      <c r="L246" s="34">
        <v>0</v>
      </c>
      <c r="M246" s="34">
        <v>12876234.25</v>
      </c>
      <c r="N246" s="34">
        <f t="shared" si="95"/>
        <v>13345000</v>
      </c>
      <c r="O246" s="19">
        <f t="shared" si="96"/>
        <v>2326338.19</v>
      </c>
      <c r="P246" s="19">
        <f t="shared" si="97"/>
        <v>-2134500</v>
      </c>
      <c r="Q246" s="35">
        <f t="shared" si="98"/>
        <v>0</v>
      </c>
    </row>
    <row r="247" spans="1:17" ht="15.75">
      <c r="A247" s="37" t="s">
        <v>475</v>
      </c>
      <c r="B247" s="37" t="s">
        <v>880</v>
      </c>
      <c r="C247" s="37" t="s">
        <v>891</v>
      </c>
      <c r="D247" s="33" t="s">
        <v>247</v>
      </c>
      <c r="E247" s="33" t="s">
        <v>253</v>
      </c>
      <c r="F247" s="34">
        <v>15298657.86</v>
      </c>
      <c r="G247" s="34">
        <v>16307657.05</v>
      </c>
      <c r="H247" s="34">
        <v>1008999.19</v>
      </c>
      <c r="I247" s="34">
        <v>1008999.19</v>
      </c>
      <c r="J247" s="34">
        <v>1158999.19</v>
      </c>
      <c r="K247" s="34"/>
      <c r="L247" s="34">
        <v>0</v>
      </c>
      <c r="M247" s="34">
        <v>7898657.86</v>
      </c>
      <c r="N247" s="34">
        <f t="shared" si="95"/>
        <v>7399999.999999999</v>
      </c>
      <c r="O247" s="19">
        <f t="shared" si="96"/>
        <v>1898999.19</v>
      </c>
      <c r="P247" s="19">
        <f t="shared" si="97"/>
        <v>-890000</v>
      </c>
      <c r="Q247" s="35">
        <f t="shared" si="98"/>
        <v>0</v>
      </c>
    </row>
    <row r="248" spans="1:17" ht="15.75">
      <c r="A248" s="37" t="s">
        <v>475</v>
      </c>
      <c r="B248" s="37" t="s">
        <v>880</v>
      </c>
      <c r="C248" s="37" t="s">
        <v>892</v>
      </c>
      <c r="D248" s="33" t="s">
        <v>247</v>
      </c>
      <c r="E248" s="33" t="s">
        <v>893</v>
      </c>
      <c r="F248" s="34">
        <v>19798880.9</v>
      </c>
      <c r="G248" s="34">
        <v>20005621.49</v>
      </c>
      <c r="H248" s="34">
        <v>206740.59</v>
      </c>
      <c r="I248" s="34">
        <v>206740.59</v>
      </c>
      <c r="J248" s="34">
        <v>206740.59</v>
      </c>
      <c r="K248" s="34">
        <v>0</v>
      </c>
      <c r="L248" s="34">
        <v>0</v>
      </c>
      <c r="M248" s="34">
        <v>12264180.9</v>
      </c>
      <c r="N248" s="34">
        <f t="shared" si="95"/>
        <v>7534699.999999998</v>
      </c>
      <c r="O248" s="19">
        <f t="shared" si="96"/>
        <v>960210.5899999999</v>
      </c>
      <c r="P248" s="19">
        <f t="shared" si="97"/>
        <v>-753469.9999999999</v>
      </c>
      <c r="Q248" s="35">
        <f t="shared" si="98"/>
        <v>0</v>
      </c>
    </row>
    <row r="249" spans="1:17" ht="15.75">
      <c r="A249" s="37" t="s">
        <v>475</v>
      </c>
      <c r="B249" s="37" t="s">
        <v>880</v>
      </c>
      <c r="C249" s="37" t="s">
        <v>894</v>
      </c>
      <c r="D249" s="33" t="s">
        <v>247</v>
      </c>
      <c r="E249" s="33" t="s">
        <v>895</v>
      </c>
      <c r="F249" s="34">
        <v>31208072.52</v>
      </c>
      <c r="G249" s="34">
        <v>31598230.3</v>
      </c>
      <c r="H249" s="34">
        <v>390157.78</v>
      </c>
      <c r="I249" s="34">
        <v>390157.78</v>
      </c>
      <c r="J249" s="34">
        <v>390157.78</v>
      </c>
      <c r="K249" s="34">
        <v>0</v>
      </c>
      <c r="L249" s="34">
        <v>0</v>
      </c>
      <c r="M249" s="34">
        <v>9378272.52</v>
      </c>
      <c r="N249" s="34">
        <f t="shared" si="95"/>
        <v>21829800</v>
      </c>
      <c r="O249" s="19">
        <f t="shared" si="96"/>
        <v>2573137.7800000003</v>
      </c>
      <c r="P249" s="19">
        <f t="shared" si="97"/>
        <v>-2182980</v>
      </c>
      <c r="Q249" s="35">
        <f t="shared" si="98"/>
        <v>0</v>
      </c>
    </row>
    <row r="250" spans="1:17" ht="15.75">
      <c r="A250" s="37" t="s">
        <v>467</v>
      </c>
      <c r="B250" s="37" t="s">
        <v>896</v>
      </c>
      <c r="C250" s="37" t="s">
        <v>429</v>
      </c>
      <c r="D250" s="31" t="s">
        <v>256</v>
      </c>
      <c r="E250" s="31" t="s">
        <v>469</v>
      </c>
      <c r="F250" s="32">
        <f>SUM(F251:F258)</f>
        <v>176984999.37</v>
      </c>
      <c r="G250" s="32">
        <f>SUM(G251:G258)</f>
        <v>187435927.23</v>
      </c>
      <c r="H250" s="32">
        <f>SUM(H251:H258)</f>
        <v>10450927.860000001</v>
      </c>
      <c r="I250" s="32">
        <f aca="true" t="shared" si="99" ref="I250:Q250">SUM(I251:I258)</f>
        <v>11375506.91</v>
      </c>
      <c r="J250" s="32">
        <f>SUM(J251:J258)</f>
        <v>13700927.860000001</v>
      </c>
      <c r="K250" s="32"/>
      <c r="L250" s="32">
        <f>SUM(L251:L258)</f>
        <v>0</v>
      </c>
      <c r="M250" s="32">
        <f>SUM(M251:M258)</f>
        <v>40919547.37</v>
      </c>
      <c r="N250" s="32">
        <f t="shared" si="99"/>
        <v>136065452</v>
      </c>
      <c r="O250" s="32">
        <f t="shared" si="99"/>
        <v>27307473.06</v>
      </c>
      <c r="P250" s="32">
        <f t="shared" si="99"/>
        <v>-15931966.150000002</v>
      </c>
      <c r="Q250" s="32">
        <f t="shared" si="99"/>
        <v>0</v>
      </c>
    </row>
    <row r="251" spans="1:17" ht="15.75">
      <c r="A251" s="37" t="s">
        <v>475</v>
      </c>
      <c r="B251" s="37" t="s">
        <v>896</v>
      </c>
      <c r="C251" s="37" t="s">
        <v>897</v>
      </c>
      <c r="D251" s="33" t="s">
        <v>256</v>
      </c>
      <c r="E251" s="33" t="s">
        <v>898</v>
      </c>
      <c r="F251" s="34">
        <v>13755068.83</v>
      </c>
      <c r="G251" s="34">
        <v>14392017.83</v>
      </c>
      <c r="H251" s="34">
        <v>636949</v>
      </c>
      <c r="I251" s="34">
        <v>636949</v>
      </c>
      <c r="J251" s="34">
        <v>636949</v>
      </c>
      <c r="K251" s="34">
        <v>0</v>
      </c>
      <c r="L251" s="34">
        <v>0</v>
      </c>
      <c r="M251" s="34">
        <v>2856934.83</v>
      </c>
      <c r="N251" s="34">
        <f aca="true" t="shared" si="100" ref="N251:N258">F251-M251</f>
        <v>10898134</v>
      </c>
      <c r="O251" s="19">
        <f aca="true" t="shared" si="101" ref="O251:O258">N251*0.1+J251+K251</f>
        <v>1726762.4000000001</v>
      </c>
      <c r="P251" s="19">
        <f aca="true" t="shared" si="102" ref="P251:P258">I251-O251</f>
        <v>-1089813.4000000001</v>
      </c>
      <c r="Q251" s="35">
        <f aca="true" t="shared" si="103" ref="Q251:Q258">IF(P251&lt;0,0,P251)</f>
        <v>0</v>
      </c>
    </row>
    <row r="252" spans="1:17" ht="15.75">
      <c r="A252" s="37" t="s">
        <v>475</v>
      </c>
      <c r="B252" s="37" t="s">
        <v>896</v>
      </c>
      <c r="C252" s="37" t="s">
        <v>790</v>
      </c>
      <c r="D252" s="33" t="s">
        <v>256</v>
      </c>
      <c r="E252" s="33" t="s">
        <v>899</v>
      </c>
      <c r="F252" s="34">
        <v>15065334</v>
      </c>
      <c r="G252" s="34">
        <v>18084482.95</v>
      </c>
      <c r="H252" s="34">
        <v>3019148.95</v>
      </c>
      <c r="I252" s="34">
        <v>3019148.95</v>
      </c>
      <c r="J252" s="34">
        <v>3019148.95</v>
      </c>
      <c r="K252" s="34">
        <v>0</v>
      </c>
      <c r="L252" s="34">
        <v>0</v>
      </c>
      <c r="M252" s="34">
        <v>2308334</v>
      </c>
      <c r="N252" s="34">
        <f t="shared" si="100"/>
        <v>12757000</v>
      </c>
      <c r="O252" s="19">
        <f t="shared" si="101"/>
        <v>4294848.95</v>
      </c>
      <c r="P252" s="19">
        <f t="shared" si="102"/>
        <v>-1275700</v>
      </c>
      <c r="Q252" s="35">
        <f t="shared" si="103"/>
        <v>0</v>
      </c>
    </row>
    <row r="253" spans="1:17" ht="15.75">
      <c r="A253" s="37" t="s">
        <v>475</v>
      </c>
      <c r="B253" s="37" t="s">
        <v>896</v>
      </c>
      <c r="C253" s="37" t="s">
        <v>900</v>
      </c>
      <c r="D253" s="33" t="s">
        <v>256</v>
      </c>
      <c r="E253" s="33" t="s">
        <v>901</v>
      </c>
      <c r="F253" s="34">
        <v>23676447</v>
      </c>
      <c r="G253" s="34">
        <v>22751867.95</v>
      </c>
      <c r="H253" s="34">
        <v>-924579.05</v>
      </c>
      <c r="I253" s="34">
        <v>0</v>
      </c>
      <c r="J253" s="34">
        <v>1075420.95</v>
      </c>
      <c r="K253" s="34"/>
      <c r="L253" s="34">
        <v>0</v>
      </c>
      <c r="M253" s="34">
        <v>8129347</v>
      </c>
      <c r="N253" s="34">
        <f t="shared" si="100"/>
        <v>15547100</v>
      </c>
      <c r="O253" s="19">
        <f t="shared" si="101"/>
        <v>2630130.95</v>
      </c>
      <c r="P253" s="19">
        <f t="shared" si="102"/>
        <v>-2630130.95</v>
      </c>
      <c r="Q253" s="35">
        <f t="shared" si="103"/>
        <v>0</v>
      </c>
    </row>
    <row r="254" spans="1:17" ht="15.75">
      <c r="A254" s="37" t="s">
        <v>475</v>
      </c>
      <c r="B254" s="37" t="s">
        <v>896</v>
      </c>
      <c r="C254" s="37" t="s">
        <v>496</v>
      </c>
      <c r="D254" s="33" t="s">
        <v>256</v>
      </c>
      <c r="E254" s="33" t="s">
        <v>902</v>
      </c>
      <c r="F254" s="34">
        <v>15967385.48</v>
      </c>
      <c r="G254" s="34">
        <v>16220605.77</v>
      </c>
      <c r="H254" s="34">
        <v>253220.29</v>
      </c>
      <c r="I254" s="34">
        <v>253220.29</v>
      </c>
      <c r="J254" s="34">
        <v>603220.29</v>
      </c>
      <c r="K254" s="34"/>
      <c r="L254" s="34">
        <v>0</v>
      </c>
      <c r="M254" s="34">
        <v>994325.48</v>
      </c>
      <c r="N254" s="34">
        <f t="shared" si="100"/>
        <v>14973060</v>
      </c>
      <c r="O254" s="19">
        <f t="shared" si="101"/>
        <v>2100526.29</v>
      </c>
      <c r="P254" s="19">
        <f t="shared" si="102"/>
        <v>-1847306</v>
      </c>
      <c r="Q254" s="35">
        <f t="shared" si="103"/>
        <v>0</v>
      </c>
    </row>
    <row r="255" spans="1:17" ht="15.75">
      <c r="A255" s="37" t="s">
        <v>475</v>
      </c>
      <c r="B255" s="37" t="s">
        <v>896</v>
      </c>
      <c r="C255" s="37" t="s">
        <v>903</v>
      </c>
      <c r="D255" s="33" t="s">
        <v>256</v>
      </c>
      <c r="E255" s="33" t="s">
        <v>904</v>
      </c>
      <c r="F255" s="34">
        <v>11116601.35</v>
      </c>
      <c r="G255" s="34">
        <v>11726208.52</v>
      </c>
      <c r="H255" s="34">
        <v>609607.17</v>
      </c>
      <c r="I255" s="34">
        <v>609607.17</v>
      </c>
      <c r="J255" s="34">
        <v>1509607.17</v>
      </c>
      <c r="K255" s="34"/>
      <c r="L255" s="34">
        <v>0</v>
      </c>
      <c r="M255" s="34">
        <v>985101.35</v>
      </c>
      <c r="N255" s="34">
        <f t="shared" si="100"/>
        <v>10131500</v>
      </c>
      <c r="O255" s="19">
        <f t="shared" si="101"/>
        <v>2522757.17</v>
      </c>
      <c r="P255" s="19">
        <f t="shared" si="102"/>
        <v>-1913150</v>
      </c>
      <c r="Q255" s="35">
        <f t="shared" si="103"/>
        <v>0</v>
      </c>
    </row>
    <row r="256" spans="1:17" ht="15.75">
      <c r="A256" s="37" t="s">
        <v>475</v>
      </c>
      <c r="B256" s="37" t="s">
        <v>896</v>
      </c>
      <c r="C256" s="37" t="s">
        <v>905</v>
      </c>
      <c r="D256" s="33" t="s">
        <v>256</v>
      </c>
      <c r="E256" s="33" t="s">
        <v>906</v>
      </c>
      <c r="F256" s="34">
        <v>11913376.13</v>
      </c>
      <c r="G256" s="34">
        <v>12968167.21</v>
      </c>
      <c r="H256" s="34">
        <v>1054791.08</v>
      </c>
      <c r="I256" s="34">
        <v>1054791.08</v>
      </c>
      <c r="J256" s="34">
        <v>1054791.08</v>
      </c>
      <c r="K256" s="34">
        <v>0</v>
      </c>
      <c r="L256" s="34">
        <v>0</v>
      </c>
      <c r="M256" s="34">
        <v>3820252.13</v>
      </c>
      <c r="N256" s="34">
        <f t="shared" si="100"/>
        <v>8093124.000000001</v>
      </c>
      <c r="O256" s="19">
        <f t="shared" si="101"/>
        <v>1864103.4800000002</v>
      </c>
      <c r="P256" s="19">
        <f t="shared" si="102"/>
        <v>-809312.4000000001</v>
      </c>
      <c r="Q256" s="35">
        <f t="shared" si="103"/>
        <v>0</v>
      </c>
    </row>
    <row r="257" spans="1:17" ht="15.75">
      <c r="A257" s="37" t="s">
        <v>475</v>
      </c>
      <c r="B257" s="37" t="s">
        <v>896</v>
      </c>
      <c r="C257" s="37" t="s">
        <v>907</v>
      </c>
      <c r="D257" s="33" t="s">
        <v>256</v>
      </c>
      <c r="E257" s="33" t="s">
        <v>908</v>
      </c>
      <c r="F257" s="34">
        <v>75030906.21</v>
      </c>
      <c r="G257" s="34">
        <v>79757486.62</v>
      </c>
      <c r="H257" s="34">
        <v>4726580.41</v>
      </c>
      <c r="I257" s="34">
        <v>4726580.41</v>
      </c>
      <c r="J257" s="34">
        <v>4726580.41</v>
      </c>
      <c r="K257" s="34">
        <v>0</v>
      </c>
      <c r="L257" s="34">
        <v>0</v>
      </c>
      <c r="M257" s="34">
        <v>20711206.21</v>
      </c>
      <c r="N257" s="34">
        <f t="shared" si="100"/>
        <v>54319699.99999999</v>
      </c>
      <c r="O257" s="19">
        <f t="shared" si="101"/>
        <v>10158550.41</v>
      </c>
      <c r="P257" s="19">
        <f t="shared" si="102"/>
        <v>-5431970</v>
      </c>
      <c r="Q257" s="35">
        <f t="shared" si="103"/>
        <v>0</v>
      </c>
    </row>
    <row r="258" spans="1:17" ht="15.75">
      <c r="A258" s="37" t="s">
        <v>475</v>
      </c>
      <c r="B258" s="37" t="s">
        <v>896</v>
      </c>
      <c r="C258" s="37" t="s">
        <v>909</v>
      </c>
      <c r="D258" s="33" t="s">
        <v>256</v>
      </c>
      <c r="E258" s="33" t="s">
        <v>910</v>
      </c>
      <c r="F258" s="34">
        <v>10459880.37</v>
      </c>
      <c r="G258" s="34">
        <v>11535090.38</v>
      </c>
      <c r="H258" s="34">
        <v>1075210.01</v>
      </c>
      <c r="I258" s="34">
        <v>1075210.01</v>
      </c>
      <c r="J258" s="34">
        <v>1075210.01</v>
      </c>
      <c r="K258" s="34">
        <v>0</v>
      </c>
      <c r="L258" s="34">
        <v>0</v>
      </c>
      <c r="M258" s="34">
        <v>1114046.37</v>
      </c>
      <c r="N258" s="34">
        <f t="shared" si="100"/>
        <v>9345834</v>
      </c>
      <c r="O258" s="19">
        <f t="shared" si="101"/>
        <v>2009793.4100000001</v>
      </c>
      <c r="P258" s="19">
        <f t="shared" si="102"/>
        <v>-934583.4000000001</v>
      </c>
      <c r="Q258" s="35">
        <f t="shared" si="103"/>
        <v>0</v>
      </c>
    </row>
    <row r="259" spans="1:17" ht="15.75">
      <c r="A259" s="37" t="s">
        <v>467</v>
      </c>
      <c r="B259" s="37" t="s">
        <v>911</v>
      </c>
      <c r="C259" s="37" t="s">
        <v>429</v>
      </c>
      <c r="D259" s="31" t="s">
        <v>265</v>
      </c>
      <c r="E259" s="31" t="s">
        <v>469</v>
      </c>
      <c r="F259" s="32">
        <f>SUM(F260:F273)</f>
        <v>222617629.07999998</v>
      </c>
      <c r="G259" s="32">
        <f>SUM(G260:G273)</f>
        <v>245261866.94000003</v>
      </c>
      <c r="H259" s="32">
        <f>SUM(H260:H273)</f>
        <v>22644237.860000003</v>
      </c>
      <c r="I259" s="32">
        <f aca="true" t="shared" si="104" ref="I259:Q259">SUM(I260:I273)</f>
        <v>22937669.900000002</v>
      </c>
      <c r="J259" s="32">
        <f>SUM(J260:J273)</f>
        <v>17218543.86</v>
      </c>
      <c r="K259" s="32">
        <f>SUM(K260:K273)</f>
        <v>5500000</v>
      </c>
      <c r="L259" s="32">
        <f>SUM(L260:L273)</f>
        <v>0</v>
      </c>
      <c r="M259" s="32">
        <f>SUM(M260:M273)</f>
        <v>145423029.08</v>
      </c>
      <c r="N259" s="32">
        <f t="shared" si="104"/>
        <v>77194600</v>
      </c>
      <c r="O259" s="32">
        <f t="shared" si="104"/>
        <v>29680898.860000007</v>
      </c>
      <c r="P259" s="32">
        <f t="shared" si="104"/>
        <v>-6743228.960000004</v>
      </c>
      <c r="Q259" s="32">
        <f t="shared" si="104"/>
        <v>0</v>
      </c>
    </row>
    <row r="260" spans="1:17" ht="15.75">
      <c r="A260" s="37" t="s">
        <v>475</v>
      </c>
      <c r="B260" s="37" t="s">
        <v>911</v>
      </c>
      <c r="C260" s="37" t="s">
        <v>912</v>
      </c>
      <c r="D260" s="33" t="s">
        <v>265</v>
      </c>
      <c r="E260" s="33" t="s">
        <v>913</v>
      </c>
      <c r="F260" s="34">
        <v>4529510.14</v>
      </c>
      <c r="G260" s="34">
        <v>4598696.62</v>
      </c>
      <c r="H260" s="34">
        <v>69186.48</v>
      </c>
      <c r="I260" s="34">
        <v>69186.48</v>
      </c>
      <c r="J260" s="34">
        <v>69186.48</v>
      </c>
      <c r="K260" s="34">
        <v>0</v>
      </c>
      <c r="L260" s="34">
        <v>0</v>
      </c>
      <c r="M260" s="34">
        <v>4001010.14</v>
      </c>
      <c r="N260" s="34">
        <f aca="true" t="shared" si="105" ref="N260:N273">F260-M260</f>
        <v>528499.9999999995</v>
      </c>
      <c r="O260" s="19">
        <f>N260*0.05+J260+K260+L260</f>
        <v>95611.47999999998</v>
      </c>
      <c r="P260" s="19">
        <f aca="true" t="shared" si="106" ref="P260:P273">I260-O260</f>
        <v>-26424.999999999985</v>
      </c>
      <c r="Q260" s="35">
        <f aca="true" t="shared" si="107" ref="Q260:Q273">IF(P260&lt;0,0,P260)</f>
        <v>0</v>
      </c>
    </row>
    <row r="261" spans="1:17" ht="15.75">
      <c r="A261" s="37" t="s">
        <v>475</v>
      </c>
      <c r="B261" s="37" t="s">
        <v>911</v>
      </c>
      <c r="C261" s="37" t="s">
        <v>914</v>
      </c>
      <c r="D261" s="33" t="s">
        <v>265</v>
      </c>
      <c r="E261" s="33" t="s">
        <v>915</v>
      </c>
      <c r="F261" s="34">
        <v>16520429.51</v>
      </c>
      <c r="G261" s="34">
        <v>16473406</v>
      </c>
      <c r="H261" s="34">
        <v>-47023.51</v>
      </c>
      <c r="I261" s="34">
        <v>0</v>
      </c>
      <c r="J261" s="34">
        <v>-47023.51</v>
      </c>
      <c r="K261" s="34">
        <v>0</v>
      </c>
      <c r="L261" s="34">
        <v>0</v>
      </c>
      <c r="M261" s="34">
        <v>10091629.51</v>
      </c>
      <c r="N261" s="34">
        <f t="shared" si="105"/>
        <v>6428800</v>
      </c>
      <c r="O261" s="19">
        <f>N261*0.1+J261+K261</f>
        <v>595856.49</v>
      </c>
      <c r="P261" s="19">
        <f t="shared" si="106"/>
        <v>-595856.49</v>
      </c>
      <c r="Q261" s="35">
        <f t="shared" si="107"/>
        <v>0</v>
      </c>
    </row>
    <row r="262" spans="1:17" ht="15.75">
      <c r="A262" s="37" t="s">
        <v>475</v>
      </c>
      <c r="B262" s="37" t="s">
        <v>911</v>
      </c>
      <c r="C262" s="37" t="s">
        <v>682</v>
      </c>
      <c r="D262" s="33" t="s">
        <v>265</v>
      </c>
      <c r="E262" s="33" t="s">
        <v>916</v>
      </c>
      <c r="F262" s="34">
        <v>15872607.22</v>
      </c>
      <c r="G262" s="34">
        <v>15729236</v>
      </c>
      <c r="H262" s="34">
        <v>-143371.22</v>
      </c>
      <c r="I262" s="34">
        <v>0</v>
      </c>
      <c r="J262" s="34">
        <v>-143371.22</v>
      </c>
      <c r="K262" s="34">
        <v>0</v>
      </c>
      <c r="L262" s="34">
        <v>0</v>
      </c>
      <c r="M262" s="34">
        <v>12950807.22</v>
      </c>
      <c r="N262" s="34">
        <f t="shared" si="105"/>
        <v>2921800</v>
      </c>
      <c r="O262" s="19">
        <f>N262*0.05+J262+K262+L262</f>
        <v>2718.779999999999</v>
      </c>
      <c r="P262" s="19">
        <f t="shared" si="106"/>
        <v>-2718.779999999999</v>
      </c>
      <c r="Q262" s="35">
        <f t="shared" si="107"/>
        <v>0</v>
      </c>
    </row>
    <row r="263" spans="1:17" ht="15.75">
      <c r="A263" s="37" t="s">
        <v>475</v>
      </c>
      <c r="B263" s="37" t="s">
        <v>911</v>
      </c>
      <c r="C263" s="37" t="s">
        <v>917</v>
      </c>
      <c r="D263" s="33" t="s">
        <v>265</v>
      </c>
      <c r="E263" s="33" t="s">
        <v>918</v>
      </c>
      <c r="F263" s="34">
        <v>9192520.82</v>
      </c>
      <c r="G263" s="34">
        <v>9509921</v>
      </c>
      <c r="H263" s="34">
        <v>317400.18</v>
      </c>
      <c r="I263" s="34">
        <v>317400.18</v>
      </c>
      <c r="J263" s="34">
        <v>317400.18</v>
      </c>
      <c r="K263" s="34">
        <v>0</v>
      </c>
      <c r="L263" s="34">
        <v>0</v>
      </c>
      <c r="M263" s="34">
        <v>7571820.82</v>
      </c>
      <c r="N263" s="34">
        <f t="shared" si="105"/>
        <v>1620700</v>
      </c>
      <c r="O263" s="19">
        <f>N263*0.05+J263+K263</f>
        <v>398435.18</v>
      </c>
      <c r="P263" s="19">
        <f t="shared" si="106"/>
        <v>-81035</v>
      </c>
      <c r="Q263" s="35">
        <f t="shared" si="107"/>
        <v>0</v>
      </c>
    </row>
    <row r="264" spans="1:17" ht="15.75">
      <c r="A264" s="37" t="s">
        <v>475</v>
      </c>
      <c r="B264" s="37" t="s">
        <v>911</v>
      </c>
      <c r="C264" s="37" t="s">
        <v>919</v>
      </c>
      <c r="D264" s="33" t="s">
        <v>265</v>
      </c>
      <c r="E264" s="33" t="s">
        <v>920</v>
      </c>
      <c r="F264" s="34">
        <v>6113904.46</v>
      </c>
      <c r="G264" s="34">
        <v>6364689</v>
      </c>
      <c r="H264" s="34">
        <v>250784.54</v>
      </c>
      <c r="I264" s="34">
        <v>250784.54</v>
      </c>
      <c r="J264" s="34">
        <v>250784.54</v>
      </c>
      <c r="K264" s="34">
        <v>0</v>
      </c>
      <c r="L264" s="34">
        <v>0</v>
      </c>
      <c r="M264" s="34">
        <v>5288904.46</v>
      </c>
      <c r="N264" s="34">
        <f t="shared" si="105"/>
        <v>825000</v>
      </c>
      <c r="O264" s="19">
        <f>N264*0.05+J264+K264+L264</f>
        <v>292034.54000000004</v>
      </c>
      <c r="P264" s="19">
        <f t="shared" si="106"/>
        <v>-41250.00000000003</v>
      </c>
      <c r="Q264" s="35">
        <f t="shared" si="107"/>
        <v>0</v>
      </c>
    </row>
    <row r="265" spans="1:17" ht="15.75">
      <c r="A265" s="37" t="s">
        <v>475</v>
      </c>
      <c r="B265" s="37" t="s">
        <v>911</v>
      </c>
      <c r="C265" s="37" t="s">
        <v>921</v>
      </c>
      <c r="D265" s="33" t="s">
        <v>265</v>
      </c>
      <c r="E265" s="33" t="s">
        <v>922</v>
      </c>
      <c r="F265" s="34">
        <v>9560168.09</v>
      </c>
      <c r="G265" s="34">
        <v>9572357.8</v>
      </c>
      <c r="H265" s="34">
        <v>12189.71</v>
      </c>
      <c r="I265" s="34">
        <v>12189.71</v>
      </c>
      <c r="J265" s="34">
        <v>12189.71</v>
      </c>
      <c r="K265" s="34">
        <v>0</v>
      </c>
      <c r="L265" s="34">
        <v>0</v>
      </c>
      <c r="M265" s="34">
        <v>8600768.09</v>
      </c>
      <c r="N265" s="34">
        <f t="shared" si="105"/>
        <v>959400</v>
      </c>
      <c r="O265" s="19">
        <f>N265*0.05+J265+K265+L265</f>
        <v>60159.71</v>
      </c>
      <c r="P265" s="19">
        <f t="shared" si="106"/>
        <v>-47970</v>
      </c>
      <c r="Q265" s="35">
        <f t="shared" si="107"/>
        <v>0</v>
      </c>
    </row>
    <row r="266" spans="1:17" ht="15.75">
      <c r="A266" s="37" t="s">
        <v>475</v>
      </c>
      <c r="B266" s="37" t="s">
        <v>911</v>
      </c>
      <c r="C266" s="37" t="s">
        <v>923</v>
      </c>
      <c r="D266" s="33" t="s">
        <v>265</v>
      </c>
      <c r="E266" s="33" t="s">
        <v>924</v>
      </c>
      <c r="F266" s="34">
        <v>57102238.87</v>
      </c>
      <c r="G266" s="34">
        <v>74437126.43</v>
      </c>
      <c r="H266" s="34">
        <v>17334887.56</v>
      </c>
      <c r="I266" s="34">
        <v>17334887.56</v>
      </c>
      <c r="J266" s="34">
        <v>11834887.56</v>
      </c>
      <c r="K266" s="34">
        <v>5500000</v>
      </c>
      <c r="L266" s="34">
        <v>0</v>
      </c>
      <c r="M266" s="34">
        <v>19897238.87</v>
      </c>
      <c r="N266" s="34">
        <f t="shared" si="105"/>
        <v>37205000</v>
      </c>
      <c r="O266" s="19">
        <f>N266*0.1+J266+K266</f>
        <v>21055387.560000002</v>
      </c>
      <c r="P266" s="19">
        <f t="shared" si="106"/>
        <v>-3720500.0000000037</v>
      </c>
      <c r="Q266" s="35">
        <f t="shared" si="107"/>
        <v>0</v>
      </c>
    </row>
    <row r="267" spans="1:17" ht="15.75">
      <c r="A267" s="37" t="s">
        <v>475</v>
      </c>
      <c r="B267" s="37" t="s">
        <v>911</v>
      </c>
      <c r="C267" s="37" t="s">
        <v>925</v>
      </c>
      <c r="D267" s="33" t="s">
        <v>265</v>
      </c>
      <c r="E267" s="33" t="s">
        <v>926</v>
      </c>
      <c r="F267" s="34">
        <v>10649566.9</v>
      </c>
      <c r="G267" s="34">
        <v>11212221.09</v>
      </c>
      <c r="H267" s="34">
        <v>562654.19</v>
      </c>
      <c r="I267" s="34">
        <v>562654.19</v>
      </c>
      <c r="J267" s="34">
        <v>562654.19</v>
      </c>
      <c r="K267" s="34">
        <v>0</v>
      </c>
      <c r="L267" s="34">
        <v>0</v>
      </c>
      <c r="M267" s="34">
        <v>8021866.9</v>
      </c>
      <c r="N267" s="34">
        <f t="shared" si="105"/>
        <v>2627700</v>
      </c>
      <c r="O267" s="19">
        <f>N267*0.1+J267+K267</f>
        <v>825424.19</v>
      </c>
      <c r="P267" s="19">
        <f t="shared" si="106"/>
        <v>-262770</v>
      </c>
      <c r="Q267" s="35">
        <f t="shared" si="107"/>
        <v>0</v>
      </c>
    </row>
    <row r="268" spans="1:17" ht="15.75">
      <c r="A268" s="37" t="s">
        <v>475</v>
      </c>
      <c r="B268" s="37" t="s">
        <v>911</v>
      </c>
      <c r="C268" s="37" t="s">
        <v>927</v>
      </c>
      <c r="D268" s="33" t="s">
        <v>265</v>
      </c>
      <c r="E268" s="33" t="s">
        <v>928</v>
      </c>
      <c r="F268" s="34">
        <v>14358443</v>
      </c>
      <c r="G268" s="34">
        <v>14284137</v>
      </c>
      <c r="H268" s="34">
        <v>-74306</v>
      </c>
      <c r="I268" s="34">
        <v>0</v>
      </c>
      <c r="J268" s="34"/>
      <c r="K268" s="34">
        <v>0</v>
      </c>
      <c r="L268" s="34">
        <v>0</v>
      </c>
      <c r="M268" s="34">
        <v>12946143</v>
      </c>
      <c r="N268" s="34">
        <f t="shared" si="105"/>
        <v>1412300</v>
      </c>
      <c r="O268" s="19">
        <f>N268*0.05+J268+K268+L268</f>
        <v>70615</v>
      </c>
      <c r="P268" s="19">
        <f t="shared" si="106"/>
        <v>-70615</v>
      </c>
      <c r="Q268" s="35">
        <f t="shared" si="107"/>
        <v>0</v>
      </c>
    </row>
    <row r="269" spans="1:17" ht="15.75">
      <c r="A269" s="37" t="s">
        <v>475</v>
      </c>
      <c r="B269" s="37" t="s">
        <v>911</v>
      </c>
      <c r="C269" s="37" t="s">
        <v>929</v>
      </c>
      <c r="D269" s="33" t="s">
        <v>265</v>
      </c>
      <c r="E269" s="33" t="s">
        <v>930</v>
      </c>
      <c r="F269" s="34">
        <v>8929568.31</v>
      </c>
      <c r="G269" s="34">
        <v>8900837</v>
      </c>
      <c r="H269" s="34">
        <v>-28731.31</v>
      </c>
      <c r="I269" s="34">
        <v>0</v>
      </c>
      <c r="J269" s="34">
        <v>-28731.31</v>
      </c>
      <c r="K269" s="34">
        <v>0</v>
      </c>
      <c r="L269" s="34">
        <v>0</v>
      </c>
      <c r="M269" s="34">
        <v>8275568.31</v>
      </c>
      <c r="N269" s="34">
        <f t="shared" si="105"/>
        <v>654000.0000000009</v>
      </c>
      <c r="O269" s="19">
        <f>N269*0.05+J269+K269+L269</f>
        <v>3968.690000000046</v>
      </c>
      <c r="P269" s="19">
        <f t="shared" si="106"/>
        <v>-3968.690000000046</v>
      </c>
      <c r="Q269" s="35">
        <f t="shared" si="107"/>
        <v>0</v>
      </c>
    </row>
    <row r="270" spans="1:17" ht="15.75">
      <c r="A270" s="37" t="s">
        <v>475</v>
      </c>
      <c r="B270" s="37" t="s">
        <v>911</v>
      </c>
      <c r="C270" s="37" t="s">
        <v>931</v>
      </c>
      <c r="D270" s="33" t="s">
        <v>265</v>
      </c>
      <c r="E270" s="33" t="s">
        <v>932</v>
      </c>
      <c r="F270" s="34">
        <v>17548865.57</v>
      </c>
      <c r="G270" s="34">
        <v>19701822</v>
      </c>
      <c r="H270" s="34">
        <v>2152956.43</v>
      </c>
      <c r="I270" s="34">
        <v>2152956.43</v>
      </c>
      <c r="J270" s="34">
        <v>2152956.43</v>
      </c>
      <c r="K270" s="34">
        <v>0</v>
      </c>
      <c r="L270" s="34">
        <v>0</v>
      </c>
      <c r="M270" s="34">
        <v>10220865.57</v>
      </c>
      <c r="N270" s="34">
        <f t="shared" si="105"/>
        <v>7328000</v>
      </c>
      <c r="O270" s="19">
        <f>N270*0.1+J270+K270</f>
        <v>2885756.43</v>
      </c>
      <c r="P270" s="19">
        <f t="shared" si="106"/>
        <v>-732800</v>
      </c>
      <c r="Q270" s="35">
        <f t="shared" si="107"/>
        <v>0</v>
      </c>
    </row>
    <row r="271" spans="1:17" ht="15.75">
      <c r="A271" s="37" t="s">
        <v>475</v>
      </c>
      <c r="B271" s="37" t="s">
        <v>911</v>
      </c>
      <c r="C271" s="37" t="s">
        <v>933</v>
      </c>
      <c r="D271" s="33" t="s">
        <v>265</v>
      </c>
      <c r="E271" s="33" t="s">
        <v>934</v>
      </c>
      <c r="F271" s="34">
        <v>10264543.93</v>
      </c>
      <c r="G271" s="34">
        <v>11122437</v>
      </c>
      <c r="H271" s="34">
        <v>857893.07</v>
      </c>
      <c r="I271" s="34">
        <v>857893.07</v>
      </c>
      <c r="J271" s="34">
        <v>857893.07</v>
      </c>
      <c r="K271" s="34">
        <v>0</v>
      </c>
      <c r="L271" s="34">
        <v>0</v>
      </c>
      <c r="M271" s="34">
        <v>8963943.93</v>
      </c>
      <c r="N271" s="34">
        <f t="shared" si="105"/>
        <v>1300600</v>
      </c>
      <c r="O271" s="19">
        <f>N271*0.05+J271+K271+L271</f>
        <v>922923.07</v>
      </c>
      <c r="P271" s="19">
        <f t="shared" si="106"/>
        <v>-65030</v>
      </c>
      <c r="Q271" s="35">
        <f t="shared" si="107"/>
        <v>0</v>
      </c>
    </row>
    <row r="272" spans="1:17" ht="15.75">
      <c r="A272" s="37" t="s">
        <v>475</v>
      </c>
      <c r="B272" s="37" t="s">
        <v>911</v>
      </c>
      <c r="C272" s="37" t="s">
        <v>935</v>
      </c>
      <c r="D272" s="33" t="s">
        <v>265</v>
      </c>
      <c r="E272" s="33" t="s">
        <v>936</v>
      </c>
      <c r="F272" s="34">
        <v>18570399.38</v>
      </c>
      <c r="G272" s="34">
        <v>18976103</v>
      </c>
      <c r="H272" s="34">
        <v>405703.62</v>
      </c>
      <c r="I272" s="34">
        <v>405703.62</v>
      </c>
      <c r="J272" s="34">
        <v>405703.62</v>
      </c>
      <c r="K272" s="34">
        <v>0</v>
      </c>
      <c r="L272" s="34">
        <v>0</v>
      </c>
      <c r="M272" s="34">
        <v>13650599.38</v>
      </c>
      <c r="N272" s="34">
        <f t="shared" si="105"/>
        <v>4919799.999999998</v>
      </c>
      <c r="O272" s="19">
        <f>N272*0.05+J272+K272</f>
        <v>651693.6199999999</v>
      </c>
      <c r="P272" s="19">
        <f t="shared" si="106"/>
        <v>-245989.99999999988</v>
      </c>
      <c r="Q272" s="35">
        <f t="shared" si="107"/>
        <v>0</v>
      </c>
    </row>
    <row r="273" spans="1:17" ht="15.75">
      <c r="A273" s="37" t="s">
        <v>475</v>
      </c>
      <c r="B273" s="37" t="s">
        <v>911</v>
      </c>
      <c r="C273" s="37" t="s">
        <v>937</v>
      </c>
      <c r="D273" s="33" t="s">
        <v>265</v>
      </c>
      <c r="E273" s="33" t="s">
        <v>938</v>
      </c>
      <c r="F273" s="34">
        <v>23404862.88</v>
      </c>
      <c r="G273" s="34">
        <v>24378877</v>
      </c>
      <c r="H273" s="34">
        <v>974014.12</v>
      </c>
      <c r="I273" s="34">
        <v>974014.12</v>
      </c>
      <c r="J273" s="34">
        <v>974014.12</v>
      </c>
      <c r="K273" s="34">
        <v>0</v>
      </c>
      <c r="L273" s="34">
        <v>0</v>
      </c>
      <c r="M273" s="34">
        <v>14941862.88</v>
      </c>
      <c r="N273" s="34">
        <f t="shared" si="105"/>
        <v>8462999.999999998</v>
      </c>
      <c r="O273" s="19">
        <f>N273*0.1+J273+K273</f>
        <v>1820314.1199999999</v>
      </c>
      <c r="P273" s="19">
        <f t="shared" si="106"/>
        <v>-846299.9999999999</v>
      </c>
      <c r="Q273" s="35">
        <f t="shared" si="107"/>
        <v>0</v>
      </c>
    </row>
    <row r="274" spans="1:17" ht="15.75">
      <c r="A274" s="37" t="s">
        <v>467</v>
      </c>
      <c r="B274" s="37" t="s">
        <v>939</v>
      </c>
      <c r="C274" s="37" t="s">
        <v>429</v>
      </c>
      <c r="D274" s="31" t="s">
        <v>280</v>
      </c>
      <c r="E274" s="31" t="s">
        <v>469</v>
      </c>
      <c r="F274" s="32">
        <f>SUM(F275:F285)</f>
        <v>230721037.74000004</v>
      </c>
      <c r="G274" s="32">
        <f>SUM(G275:G285)</f>
        <v>250491074.95</v>
      </c>
      <c r="H274" s="32">
        <f>SUM(H275:H285)</f>
        <v>19770037.209999997</v>
      </c>
      <c r="I274" s="32">
        <f aca="true" t="shared" si="108" ref="I274:Q274">SUM(I275:I285)</f>
        <v>19770037.209999997</v>
      </c>
      <c r="J274" s="32">
        <f>SUM(J275:J285)</f>
        <v>19770037.209999997</v>
      </c>
      <c r="K274" s="32">
        <f>SUM(K275:K285)</f>
        <v>0</v>
      </c>
      <c r="L274" s="32">
        <f>SUM(L275:L285)</f>
        <v>0</v>
      </c>
      <c r="M274" s="32">
        <f>SUM(M275:M285)</f>
        <v>83518137.73999998</v>
      </c>
      <c r="N274" s="32">
        <f t="shared" si="108"/>
        <v>147202900</v>
      </c>
      <c r="O274" s="32">
        <f t="shared" si="108"/>
        <v>34337212.21</v>
      </c>
      <c r="P274" s="32">
        <f t="shared" si="108"/>
        <v>-14567175</v>
      </c>
      <c r="Q274" s="32">
        <f t="shared" si="108"/>
        <v>0</v>
      </c>
    </row>
    <row r="275" spans="1:17" ht="15.75">
      <c r="A275" s="37" t="s">
        <v>475</v>
      </c>
      <c r="B275" s="37" t="s">
        <v>939</v>
      </c>
      <c r="C275" s="37" t="s">
        <v>940</v>
      </c>
      <c r="D275" s="33" t="s">
        <v>280</v>
      </c>
      <c r="E275" s="33" t="s">
        <v>941</v>
      </c>
      <c r="F275" s="34">
        <v>112391757.89</v>
      </c>
      <c r="G275" s="34">
        <v>116765201.13</v>
      </c>
      <c r="H275" s="34">
        <v>4373443.24</v>
      </c>
      <c r="I275" s="34">
        <v>4373443.24</v>
      </c>
      <c r="J275" s="34">
        <v>4373443.24</v>
      </c>
      <c r="K275" s="34">
        <v>0</v>
      </c>
      <c r="L275" s="34">
        <v>0</v>
      </c>
      <c r="M275" s="34">
        <v>27126057.89</v>
      </c>
      <c r="N275" s="34">
        <f aca="true" t="shared" si="109" ref="N275:N285">F275-M275</f>
        <v>85265700</v>
      </c>
      <c r="O275" s="19">
        <f aca="true" t="shared" si="110" ref="O275:O285">N275*0.1+J275+K275</f>
        <v>12900013.24</v>
      </c>
      <c r="P275" s="19">
        <f aca="true" t="shared" si="111" ref="P275:P285">I275-O275</f>
        <v>-8526570</v>
      </c>
      <c r="Q275" s="35">
        <f aca="true" t="shared" si="112" ref="Q275:Q285">IF(P275&lt;0,0,P275)</f>
        <v>0</v>
      </c>
    </row>
    <row r="276" spans="1:17" ht="15.75">
      <c r="A276" s="37" t="s">
        <v>475</v>
      </c>
      <c r="B276" s="37" t="s">
        <v>939</v>
      </c>
      <c r="C276" s="37" t="s">
        <v>942</v>
      </c>
      <c r="D276" s="33" t="s">
        <v>280</v>
      </c>
      <c r="E276" s="33" t="s">
        <v>943</v>
      </c>
      <c r="F276" s="34">
        <v>11112446</v>
      </c>
      <c r="G276" s="34">
        <v>12913092.47</v>
      </c>
      <c r="H276" s="34">
        <v>1800646.47</v>
      </c>
      <c r="I276" s="34">
        <v>1800646.47</v>
      </c>
      <c r="J276" s="34">
        <v>1800646.47</v>
      </c>
      <c r="K276" s="34">
        <v>0</v>
      </c>
      <c r="L276" s="34">
        <v>0</v>
      </c>
      <c r="M276" s="34">
        <v>4336446</v>
      </c>
      <c r="N276" s="34">
        <f t="shared" si="109"/>
        <v>6776000</v>
      </c>
      <c r="O276" s="19">
        <f t="shared" si="110"/>
        <v>2478246.4699999997</v>
      </c>
      <c r="P276" s="19">
        <f t="shared" si="111"/>
        <v>-677599.9999999998</v>
      </c>
      <c r="Q276" s="35">
        <f t="shared" si="112"/>
        <v>0</v>
      </c>
    </row>
    <row r="277" spans="1:17" ht="15.75">
      <c r="A277" s="37" t="s">
        <v>475</v>
      </c>
      <c r="B277" s="37" t="s">
        <v>939</v>
      </c>
      <c r="C277" s="37" t="s">
        <v>944</v>
      </c>
      <c r="D277" s="33" t="s">
        <v>280</v>
      </c>
      <c r="E277" s="33" t="s">
        <v>945</v>
      </c>
      <c r="F277" s="34">
        <v>9632044.09</v>
      </c>
      <c r="G277" s="34">
        <v>10298249.47</v>
      </c>
      <c r="H277" s="34">
        <v>666205.38</v>
      </c>
      <c r="I277" s="34">
        <v>666205.38</v>
      </c>
      <c r="J277" s="34">
        <v>666205.38</v>
      </c>
      <c r="K277" s="34">
        <v>0</v>
      </c>
      <c r="L277" s="34">
        <v>0</v>
      </c>
      <c r="M277" s="34">
        <v>4444944.09</v>
      </c>
      <c r="N277" s="34">
        <f t="shared" si="109"/>
        <v>5187100</v>
      </c>
      <c r="O277" s="19">
        <f t="shared" si="110"/>
        <v>1184915.38</v>
      </c>
      <c r="P277" s="19">
        <f t="shared" si="111"/>
        <v>-518709.9999999999</v>
      </c>
      <c r="Q277" s="35">
        <f t="shared" si="112"/>
        <v>0</v>
      </c>
    </row>
    <row r="278" spans="1:17" ht="15.75">
      <c r="A278" s="37" t="s">
        <v>475</v>
      </c>
      <c r="B278" s="37" t="s">
        <v>939</v>
      </c>
      <c r="C278" s="37" t="s">
        <v>903</v>
      </c>
      <c r="D278" s="33" t="s">
        <v>280</v>
      </c>
      <c r="E278" s="33" t="s">
        <v>946</v>
      </c>
      <c r="F278" s="34">
        <v>11976767.36</v>
      </c>
      <c r="G278" s="34">
        <v>12717462</v>
      </c>
      <c r="H278" s="34">
        <v>740694.64</v>
      </c>
      <c r="I278" s="34">
        <v>740694.64</v>
      </c>
      <c r="J278" s="34">
        <v>740694.64</v>
      </c>
      <c r="K278" s="34">
        <v>0</v>
      </c>
      <c r="L278" s="34">
        <v>0</v>
      </c>
      <c r="M278" s="34">
        <v>7405267.36</v>
      </c>
      <c r="N278" s="34">
        <f t="shared" si="109"/>
        <v>4571499.999999999</v>
      </c>
      <c r="O278" s="19">
        <f t="shared" si="110"/>
        <v>1197844.64</v>
      </c>
      <c r="P278" s="19">
        <f t="shared" si="111"/>
        <v>-457149.9999999999</v>
      </c>
      <c r="Q278" s="35">
        <f t="shared" si="112"/>
        <v>0</v>
      </c>
    </row>
    <row r="279" spans="1:17" ht="15.75">
      <c r="A279" s="37" t="s">
        <v>475</v>
      </c>
      <c r="B279" s="37" t="s">
        <v>939</v>
      </c>
      <c r="C279" s="37" t="s">
        <v>947</v>
      </c>
      <c r="D279" s="33" t="s">
        <v>280</v>
      </c>
      <c r="E279" s="33" t="s">
        <v>948</v>
      </c>
      <c r="F279" s="34">
        <v>21254290</v>
      </c>
      <c r="G279" s="34">
        <v>26675924.46</v>
      </c>
      <c r="H279" s="34">
        <v>5421634.46</v>
      </c>
      <c r="I279" s="34">
        <v>5421634.46</v>
      </c>
      <c r="J279" s="34">
        <v>5421634.46</v>
      </c>
      <c r="K279" s="34">
        <v>0</v>
      </c>
      <c r="L279" s="34">
        <v>0</v>
      </c>
      <c r="M279" s="34">
        <v>11142290</v>
      </c>
      <c r="N279" s="34">
        <f t="shared" si="109"/>
        <v>10112000</v>
      </c>
      <c r="O279" s="19">
        <f t="shared" si="110"/>
        <v>6432834.46</v>
      </c>
      <c r="P279" s="19">
        <f t="shared" si="111"/>
        <v>-1011200</v>
      </c>
      <c r="Q279" s="35">
        <f t="shared" si="112"/>
        <v>0</v>
      </c>
    </row>
    <row r="280" spans="1:17" ht="15.75">
      <c r="A280" s="37" t="s">
        <v>475</v>
      </c>
      <c r="B280" s="37" t="s">
        <v>939</v>
      </c>
      <c r="C280" s="37" t="s">
        <v>949</v>
      </c>
      <c r="D280" s="33" t="s">
        <v>280</v>
      </c>
      <c r="E280" s="33" t="s">
        <v>950</v>
      </c>
      <c r="F280" s="34">
        <v>4691065.62</v>
      </c>
      <c r="G280" s="34">
        <v>5046713.82</v>
      </c>
      <c r="H280" s="34">
        <v>355648.2</v>
      </c>
      <c r="I280" s="34">
        <v>355648.2</v>
      </c>
      <c r="J280" s="34">
        <v>355648.2</v>
      </c>
      <c r="K280" s="34">
        <v>0</v>
      </c>
      <c r="L280" s="34">
        <v>0</v>
      </c>
      <c r="M280" s="34">
        <v>1628765.62</v>
      </c>
      <c r="N280" s="34">
        <f t="shared" si="109"/>
        <v>3062300</v>
      </c>
      <c r="O280" s="19">
        <f>N280*0.05+J280+K280</f>
        <v>508763.2</v>
      </c>
      <c r="P280" s="19">
        <f t="shared" si="111"/>
        <v>-153115</v>
      </c>
      <c r="Q280" s="35">
        <f t="shared" si="112"/>
        <v>0</v>
      </c>
    </row>
    <row r="281" spans="1:17" ht="15.75">
      <c r="A281" s="37" t="s">
        <v>475</v>
      </c>
      <c r="B281" s="37" t="s">
        <v>939</v>
      </c>
      <c r="C281" s="37" t="s">
        <v>951</v>
      </c>
      <c r="D281" s="33" t="s">
        <v>280</v>
      </c>
      <c r="E281" s="33" t="s">
        <v>952</v>
      </c>
      <c r="F281" s="34">
        <v>14538610</v>
      </c>
      <c r="G281" s="34">
        <v>17080185.52</v>
      </c>
      <c r="H281" s="34">
        <v>2541575.52</v>
      </c>
      <c r="I281" s="34">
        <v>2541575.52</v>
      </c>
      <c r="J281" s="34">
        <v>2541575.52</v>
      </c>
      <c r="K281" s="34">
        <v>0</v>
      </c>
      <c r="L281" s="34">
        <v>0</v>
      </c>
      <c r="M281" s="34">
        <v>7311610</v>
      </c>
      <c r="N281" s="34">
        <f t="shared" si="109"/>
        <v>7227000</v>
      </c>
      <c r="O281" s="19">
        <f t="shared" si="110"/>
        <v>3264275.52</v>
      </c>
      <c r="P281" s="19">
        <f t="shared" si="111"/>
        <v>-722700</v>
      </c>
      <c r="Q281" s="35">
        <f t="shared" si="112"/>
        <v>0</v>
      </c>
    </row>
    <row r="282" spans="1:17" ht="15.75">
      <c r="A282" s="37" t="s">
        <v>475</v>
      </c>
      <c r="B282" s="37" t="s">
        <v>939</v>
      </c>
      <c r="C282" s="37" t="s">
        <v>953</v>
      </c>
      <c r="D282" s="33" t="s">
        <v>280</v>
      </c>
      <c r="E282" s="33" t="s">
        <v>954</v>
      </c>
      <c r="F282" s="34">
        <v>21308450.14</v>
      </c>
      <c r="G282" s="34">
        <v>22058971.64</v>
      </c>
      <c r="H282" s="34">
        <v>750521.5</v>
      </c>
      <c r="I282" s="34">
        <v>750521.5</v>
      </c>
      <c r="J282" s="34">
        <v>750521.5</v>
      </c>
      <c r="K282" s="34">
        <v>0</v>
      </c>
      <c r="L282" s="34">
        <v>0</v>
      </c>
      <c r="M282" s="34">
        <v>9858450.14</v>
      </c>
      <c r="N282" s="34">
        <f t="shared" si="109"/>
        <v>11450000</v>
      </c>
      <c r="O282" s="19">
        <f t="shared" si="110"/>
        <v>1895521.5</v>
      </c>
      <c r="P282" s="19">
        <f t="shared" si="111"/>
        <v>-1145000</v>
      </c>
      <c r="Q282" s="35">
        <f t="shared" si="112"/>
        <v>0</v>
      </c>
    </row>
    <row r="283" spans="1:17" ht="15.75">
      <c r="A283" s="37" t="s">
        <v>475</v>
      </c>
      <c r="B283" s="37" t="s">
        <v>939</v>
      </c>
      <c r="C283" s="37" t="s">
        <v>955</v>
      </c>
      <c r="D283" s="33" t="s">
        <v>280</v>
      </c>
      <c r="E283" s="33" t="s">
        <v>289</v>
      </c>
      <c r="F283" s="34">
        <v>10295067</v>
      </c>
      <c r="G283" s="34">
        <v>11876365.26</v>
      </c>
      <c r="H283" s="34">
        <v>1581298.26</v>
      </c>
      <c r="I283" s="34">
        <v>1581298.26</v>
      </c>
      <c r="J283" s="34">
        <v>1581298.26</v>
      </c>
      <c r="K283" s="34">
        <v>0</v>
      </c>
      <c r="L283" s="34">
        <v>0</v>
      </c>
      <c r="M283" s="34">
        <v>2888067</v>
      </c>
      <c r="N283" s="34">
        <f t="shared" si="109"/>
        <v>7407000</v>
      </c>
      <c r="O283" s="19">
        <f t="shared" si="110"/>
        <v>2321998.26</v>
      </c>
      <c r="P283" s="19">
        <f t="shared" si="111"/>
        <v>-740699.9999999998</v>
      </c>
      <c r="Q283" s="35">
        <f t="shared" si="112"/>
        <v>0</v>
      </c>
    </row>
    <row r="284" spans="1:17" ht="15.75">
      <c r="A284" s="37" t="s">
        <v>475</v>
      </c>
      <c r="B284" s="37" t="s">
        <v>939</v>
      </c>
      <c r="C284" s="37" t="s">
        <v>827</v>
      </c>
      <c r="D284" s="33" t="s">
        <v>280</v>
      </c>
      <c r="E284" s="33" t="s">
        <v>956</v>
      </c>
      <c r="F284" s="34">
        <v>2970842.21</v>
      </c>
      <c r="G284" s="34">
        <v>3616971.87</v>
      </c>
      <c r="H284" s="34">
        <v>646129.66</v>
      </c>
      <c r="I284" s="34">
        <v>646129.66</v>
      </c>
      <c r="J284" s="34">
        <v>646129.66</v>
      </c>
      <c r="K284" s="34">
        <v>0</v>
      </c>
      <c r="L284" s="34">
        <v>0</v>
      </c>
      <c r="M284" s="34">
        <v>516842.21</v>
      </c>
      <c r="N284" s="34">
        <f t="shared" si="109"/>
        <v>2454000</v>
      </c>
      <c r="O284" s="19">
        <f t="shared" si="110"/>
        <v>891529.66</v>
      </c>
      <c r="P284" s="19">
        <f t="shared" si="111"/>
        <v>-245400</v>
      </c>
      <c r="Q284" s="35">
        <f t="shared" si="112"/>
        <v>0</v>
      </c>
    </row>
    <row r="285" spans="1:17" ht="15.75">
      <c r="A285" s="37" t="s">
        <v>475</v>
      </c>
      <c r="B285" s="37" t="s">
        <v>939</v>
      </c>
      <c r="C285" s="37" t="s">
        <v>957</v>
      </c>
      <c r="D285" s="33" t="s">
        <v>280</v>
      </c>
      <c r="E285" s="33" t="s">
        <v>958</v>
      </c>
      <c r="F285" s="34">
        <v>10549697.43</v>
      </c>
      <c r="G285" s="34">
        <v>11441937.31</v>
      </c>
      <c r="H285" s="34">
        <v>892239.88</v>
      </c>
      <c r="I285" s="34">
        <v>892239.88</v>
      </c>
      <c r="J285" s="34">
        <v>892239.88</v>
      </c>
      <c r="K285" s="34">
        <v>0</v>
      </c>
      <c r="L285" s="34">
        <v>0</v>
      </c>
      <c r="M285" s="34">
        <v>6859397.43</v>
      </c>
      <c r="N285" s="34">
        <f t="shared" si="109"/>
        <v>3690300</v>
      </c>
      <c r="O285" s="19">
        <f t="shared" si="110"/>
        <v>1261269.88</v>
      </c>
      <c r="P285" s="19">
        <f t="shared" si="111"/>
        <v>-369029.9999999999</v>
      </c>
      <c r="Q285" s="35">
        <f t="shared" si="112"/>
        <v>0</v>
      </c>
    </row>
    <row r="286" spans="1:17" ht="15.75">
      <c r="A286" s="37" t="s">
        <v>467</v>
      </c>
      <c r="B286" s="37" t="s">
        <v>959</v>
      </c>
      <c r="C286" s="37" t="s">
        <v>429</v>
      </c>
      <c r="D286" s="31" t="s">
        <v>292</v>
      </c>
      <c r="E286" s="31" t="s">
        <v>469</v>
      </c>
      <c r="F286" s="32">
        <f>SUM(F287:F295)</f>
        <v>229881300</v>
      </c>
      <c r="G286" s="32">
        <f>SUM(G287:G295)</f>
        <v>250388600</v>
      </c>
      <c r="H286" s="32">
        <f>SUM(H287:H295)</f>
        <v>20196700</v>
      </c>
      <c r="I286" s="32">
        <f aca="true" t="shared" si="113" ref="I286:Q286">SUM(I287:I295)</f>
        <v>20196700</v>
      </c>
      <c r="J286" s="32">
        <f>SUM(J287:J295)</f>
        <v>14327700</v>
      </c>
      <c r="K286" s="32">
        <f>SUM(K287:K295)</f>
        <v>5098000</v>
      </c>
      <c r="L286" s="32">
        <f>SUM(L287:L295)</f>
        <v>0</v>
      </c>
      <c r="M286" s="32">
        <f>SUM(M287:M295)</f>
        <v>91210300</v>
      </c>
      <c r="N286" s="32">
        <f t="shared" si="113"/>
        <v>138671000</v>
      </c>
      <c r="O286" s="32">
        <f t="shared" si="113"/>
        <v>33292800</v>
      </c>
      <c r="P286" s="32">
        <f t="shared" si="113"/>
        <v>-13096100</v>
      </c>
      <c r="Q286" s="32">
        <f t="shared" si="113"/>
        <v>0</v>
      </c>
    </row>
    <row r="287" spans="1:17" ht="15.75">
      <c r="A287" s="37" t="s">
        <v>470</v>
      </c>
      <c r="B287" s="37" t="s">
        <v>959</v>
      </c>
      <c r="C287" s="37" t="s">
        <v>960</v>
      </c>
      <c r="D287" s="33" t="s">
        <v>292</v>
      </c>
      <c r="E287" s="33" t="s">
        <v>961</v>
      </c>
      <c r="F287" s="34">
        <v>162683100</v>
      </c>
      <c r="G287" s="34">
        <v>174915800</v>
      </c>
      <c r="H287" s="34">
        <v>11997100</v>
      </c>
      <c r="I287" s="34">
        <v>11997100</v>
      </c>
      <c r="J287" s="34">
        <v>8680100</v>
      </c>
      <c r="K287" s="34">
        <v>2546000</v>
      </c>
      <c r="L287" s="34">
        <v>0</v>
      </c>
      <c r="M287" s="34">
        <v>70030100</v>
      </c>
      <c r="N287" s="34">
        <f aca="true" t="shared" si="114" ref="N287:N295">F287-M287</f>
        <v>92653000</v>
      </c>
      <c r="O287" s="19">
        <f aca="true" t="shared" si="115" ref="O287:O295">N287*0.1+J287+K287</f>
        <v>20491400</v>
      </c>
      <c r="P287" s="19">
        <f aca="true" t="shared" si="116" ref="P287:P295">I287-O287</f>
        <v>-8494300</v>
      </c>
      <c r="Q287" s="35">
        <f aca="true" t="shared" si="117" ref="Q287:Q295">IF(P287&lt;0,0,P287)</f>
        <v>0</v>
      </c>
    </row>
    <row r="288" spans="1:17" ht="15.75">
      <c r="A288" s="37" t="s">
        <v>475</v>
      </c>
      <c r="B288" s="37" t="s">
        <v>959</v>
      </c>
      <c r="C288" s="37" t="s">
        <v>962</v>
      </c>
      <c r="D288" s="33" t="s">
        <v>292</v>
      </c>
      <c r="E288" s="33" t="s">
        <v>293</v>
      </c>
      <c r="F288" s="34">
        <v>6848850</v>
      </c>
      <c r="G288" s="34">
        <v>7235950</v>
      </c>
      <c r="H288" s="34">
        <v>387100</v>
      </c>
      <c r="I288" s="34">
        <v>387100</v>
      </c>
      <c r="J288" s="34">
        <v>387100</v>
      </c>
      <c r="K288" s="34">
        <v>0</v>
      </c>
      <c r="L288" s="34">
        <v>0</v>
      </c>
      <c r="M288" s="34">
        <v>1414850</v>
      </c>
      <c r="N288" s="34">
        <f t="shared" si="114"/>
        <v>5434000</v>
      </c>
      <c r="O288" s="19">
        <f t="shared" si="115"/>
        <v>930500</v>
      </c>
      <c r="P288" s="19">
        <f t="shared" si="116"/>
        <v>-543400</v>
      </c>
      <c r="Q288" s="35">
        <f t="shared" si="117"/>
        <v>0</v>
      </c>
    </row>
    <row r="289" spans="1:17" ht="15.75">
      <c r="A289" s="37" t="s">
        <v>475</v>
      </c>
      <c r="B289" s="37" t="s">
        <v>959</v>
      </c>
      <c r="C289" s="37" t="s">
        <v>963</v>
      </c>
      <c r="D289" s="33" t="s">
        <v>292</v>
      </c>
      <c r="E289" s="33" t="s">
        <v>964</v>
      </c>
      <c r="F289" s="34">
        <v>7073950</v>
      </c>
      <c r="G289" s="34">
        <v>7644550</v>
      </c>
      <c r="H289" s="34">
        <v>570600</v>
      </c>
      <c r="I289" s="34">
        <v>570600</v>
      </c>
      <c r="J289" s="34">
        <v>570600</v>
      </c>
      <c r="K289" s="34">
        <v>0</v>
      </c>
      <c r="L289" s="34">
        <v>0</v>
      </c>
      <c r="M289" s="34">
        <v>3529950</v>
      </c>
      <c r="N289" s="34">
        <f t="shared" si="114"/>
        <v>3544000</v>
      </c>
      <c r="O289" s="19">
        <f t="shared" si="115"/>
        <v>925000</v>
      </c>
      <c r="P289" s="19">
        <f t="shared" si="116"/>
        <v>-354400</v>
      </c>
      <c r="Q289" s="35">
        <f t="shared" si="117"/>
        <v>0</v>
      </c>
    </row>
    <row r="290" spans="1:17" ht="15.75">
      <c r="A290" s="37" t="s">
        <v>475</v>
      </c>
      <c r="B290" s="37" t="s">
        <v>959</v>
      </c>
      <c r="C290" s="37" t="s">
        <v>965</v>
      </c>
      <c r="D290" s="33" t="s">
        <v>292</v>
      </c>
      <c r="E290" s="33" t="s">
        <v>966</v>
      </c>
      <c r="F290" s="34">
        <v>12415700</v>
      </c>
      <c r="G290" s="34">
        <v>16728700</v>
      </c>
      <c r="H290" s="34">
        <v>4238000</v>
      </c>
      <c r="I290" s="34">
        <v>4238000</v>
      </c>
      <c r="J290" s="34">
        <v>2633000</v>
      </c>
      <c r="K290" s="34">
        <v>1605000</v>
      </c>
      <c r="L290" s="34">
        <v>0</v>
      </c>
      <c r="M290" s="34">
        <v>1143700</v>
      </c>
      <c r="N290" s="34">
        <f t="shared" si="114"/>
        <v>11272000</v>
      </c>
      <c r="O290" s="19">
        <f t="shared" si="115"/>
        <v>5365200</v>
      </c>
      <c r="P290" s="19">
        <f t="shared" si="116"/>
        <v>-1127200</v>
      </c>
      <c r="Q290" s="35">
        <f t="shared" si="117"/>
        <v>0</v>
      </c>
    </row>
    <row r="291" spans="1:17" ht="15.75">
      <c r="A291" s="37" t="s">
        <v>475</v>
      </c>
      <c r="B291" s="37" t="s">
        <v>959</v>
      </c>
      <c r="C291" s="37" t="s">
        <v>907</v>
      </c>
      <c r="D291" s="33" t="s">
        <v>292</v>
      </c>
      <c r="E291" s="33" t="s">
        <v>967</v>
      </c>
      <c r="F291" s="34">
        <v>4515750</v>
      </c>
      <c r="G291" s="34">
        <v>6073450</v>
      </c>
      <c r="H291" s="34">
        <v>1557700</v>
      </c>
      <c r="I291" s="34">
        <v>1557700</v>
      </c>
      <c r="J291" s="34">
        <v>610700</v>
      </c>
      <c r="K291" s="34">
        <v>947000</v>
      </c>
      <c r="L291" s="34">
        <v>0</v>
      </c>
      <c r="M291" s="34">
        <v>1552750</v>
      </c>
      <c r="N291" s="34">
        <f t="shared" si="114"/>
        <v>2963000</v>
      </c>
      <c r="O291" s="19">
        <f t="shared" si="115"/>
        <v>1854000</v>
      </c>
      <c r="P291" s="19">
        <f t="shared" si="116"/>
        <v>-296300</v>
      </c>
      <c r="Q291" s="35">
        <f t="shared" si="117"/>
        <v>0</v>
      </c>
    </row>
    <row r="292" spans="1:17" ht="15.75">
      <c r="A292" s="37" t="s">
        <v>475</v>
      </c>
      <c r="B292" s="37" t="s">
        <v>959</v>
      </c>
      <c r="C292" s="37" t="s">
        <v>482</v>
      </c>
      <c r="D292" s="33" t="s">
        <v>292</v>
      </c>
      <c r="E292" s="33" t="s">
        <v>968</v>
      </c>
      <c r="F292" s="34">
        <v>12945600</v>
      </c>
      <c r="G292" s="34">
        <v>13087800</v>
      </c>
      <c r="H292" s="34">
        <v>142200</v>
      </c>
      <c r="I292" s="34">
        <v>142200</v>
      </c>
      <c r="J292" s="34">
        <v>142200</v>
      </c>
      <c r="K292" s="34">
        <v>0</v>
      </c>
      <c r="L292" s="34">
        <v>0</v>
      </c>
      <c r="M292" s="34">
        <v>3146600</v>
      </c>
      <c r="N292" s="34">
        <f t="shared" si="114"/>
        <v>9799000</v>
      </c>
      <c r="O292" s="19">
        <f t="shared" si="115"/>
        <v>1122100</v>
      </c>
      <c r="P292" s="19">
        <f t="shared" si="116"/>
        <v>-979900</v>
      </c>
      <c r="Q292" s="35">
        <f t="shared" si="117"/>
        <v>0</v>
      </c>
    </row>
    <row r="293" spans="1:17" ht="15.75">
      <c r="A293" s="37" t="s">
        <v>475</v>
      </c>
      <c r="B293" s="37" t="s">
        <v>959</v>
      </c>
      <c r="C293" s="37" t="s">
        <v>969</v>
      </c>
      <c r="D293" s="33" t="s">
        <v>292</v>
      </c>
      <c r="E293" s="33" t="s">
        <v>970</v>
      </c>
      <c r="F293" s="34">
        <v>7143650</v>
      </c>
      <c r="G293" s="34">
        <v>7471950</v>
      </c>
      <c r="H293" s="34">
        <v>328300</v>
      </c>
      <c r="I293" s="34">
        <v>328300</v>
      </c>
      <c r="J293" s="34">
        <v>328300</v>
      </c>
      <c r="K293" s="34">
        <v>0</v>
      </c>
      <c r="L293" s="34">
        <v>0</v>
      </c>
      <c r="M293" s="34">
        <v>1717650</v>
      </c>
      <c r="N293" s="34">
        <f t="shared" si="114"/>
        <v>5426000</v>
      </c>
      <c r="O293" s="19">
        <f t="shared" si="115"/>
        <v>870900</v>
      </c>
      <c r="P293" s="19">
        <f t="shared" si="116"/>
        <v>-542600</v>
      </c>
      <c r="Q293" s="35">
        <f t="shared" si="117"/>
        <v>0</v>
      </c>
    </row>
    <row r="294" spans="1:17" ht="15.75">
      <c r="A294" s="37" t="s">
        <v>475</v>
      </c>
      <c r="B294" s="37" t="s">
        <v>959</v>
      </c>
      <c r="C294" s="37" t="s">
        <v>971</v>
      </c>
      <c r="D294" s="33" t="s">
        <v>292</v>
      </c>
      <c r="E294" s="33" t="s">
        <v>972</v>
      </c>
      <c r="F294" s="34">
        <v>7774550</v>
      </c>
      <c r="G294" s="34">
        <v>8598550</v>
      </c>
      <c r="H294" s="34">
        <v>824000</v>
      </c>
      <c r="I294" s="34">
        <v>824000</v>
      </c>
      <c r="J294" s="34">
        <v>824000</v>
      </c>
      <c r="K294" s="34">
        <v>0</v>
      </c>
      <c r="L294" s="34">
        <v>0</v>
      </c>
      <c r="M294" s="34">
        <v>5057550</v>
      </c>
      <c r="N294" s="34">
        <f t="shared" si="114"/>
        <v>2717000</v>
      </c>
      <c r="O294" s="19">
        <f t="shared" si="115"/>
        <v>1095700</v>
      </c>
      <c r="P294" s="19">
        <f t="shared" si="116"/>
        <v>-271700</v>
      </c>
      <c r="Q294" s="35">
        <f t="shared" si="117"/>
        <v>0</v>
      </c>
    </row>
    <row r="295" spans="1:17" ht="15.75">
      <c r="A295" s="37" t="s">
        <v>475</v>
      </c>
      <c r="B295" s="37" t="s">
        <v>959</v>
      </c>
      <c r="C295" s="37" t="s">
        <v>973</v>
      </c>
      <c r="D295" s="33" t="s">
        <v>292</v>
      </c>
      <c r="E295" s="33" t="s">
        <v>974</v>
      </c>
      <c r="F295" s="34">
        <v>8480150</v>
      </c>
      <c r="G295" s="34">
        <v>8631850</v>
      </c>
      <c r="H295" s="34">
        <v>151700</v>
      </c>
      <c r="I295" s="34">
        <v>151700</v>
      </c>
      <c r="J295" s="34">
        <v>151700</v>
      </c>
      <c r="K295" s="34">
        <v>0</v>
      </c>
      <c r="L295" s="34">
        <v>0</v>
      </c>
      <c r="M295" s="34">
        <v>3617150</v>
      </c>
      <c r="N295" s="34">
        <f t="shared" si="114"/>
        <v>4863000</v>
      </c>
      <c r="O295" s="19">
        <f t="shared" si="115"/>
        <v>638000</v>
      </c>
      <c r="P295" s="19">
        <f t="shared" si="116"/>
        <v>-486300</v>
      </c>
      <c r="Q295" s="35">
        <f t="shared" si="117"/>
        <v>0</v>
      </c>
    </row>
    <row r="296" spans="1:17" ht="15.75">
      <c r="A296" s="37" t="s">
        <v>467</v>
      </c>
      <c r="B296" s="37" t="s">
        <v>975</v>
      </c>
      <c r="C296" s="37" t="s">
        <v>429</v>
      </c>
      <c r="D296" s="31" t="s">
        <v>301</v>
      </c>
      <c r="E296" s="31" t="s">
        <v>469</v>
      </c>
      <c r="F296" s="32">
        <f>SUM(F297:F308)</f>
        <v>500244300</v>
      </c>
      <c r="G296" s="32">
        <f>SUM(G297:G308)</f>
        <v>563882840</v>
      </c>
      <c r="H296" s="32">
        <f>SUM(H297:H308)</f>
        <v>62622800</v>
      </c>
      <c r="I296" s="32">
        <f aca="true" t="shared" si="118" ref="I296:Q296">SUM(I297:I308)</f>
        <v>62622800</v>
      </c>
      <c r="J296" s="32">
        <f>SUM(J297:J308)</f>
        <v>56281500</v>
      </c>
      <c r="K296" s="32">
        <f>SUM(K297:K308)</f>
        <v>10241300</v>
      </c>
      <c r="L296" s="32">
        <f>SUM(L297:L308)</f>
        <v>0</v>
      </c>
      <c r="M296" s="32">
        <f>SUM(M297:M308)</f>
        <v>190316200</v>
      </c>
      <c r="N296" s="32">
        <f t="shared" si="118"/>
        <v>309928100</v>
      </c>
      <c r="O296" s="32">
        <f t="shared" si="118"/>
        <v>97286430</v>
      </c>
      <c r="P296" s="32">
        <f t="shared" si="118"/>
        <v>-34663630</v>
      </c>
      <c r="Q296" s="32">
        <f t="shared" si="118"/>
        <v>0</v>
      </c>
    </row>
    <row r="297" spans="1:17" ht="15.75">
      <c r="A297" s="37" t="s">
        <v>470</v>
      </c>
      <c r="B297" s="37" t="s">
        <v>975</v>
      </c>
      <c r="C297" s="37" t="s">
        <v>976</v>
      </c>
      <c r="D297" s="33" t="s">
        <v>301</v>
      </c>
      <c r="E297" s="33" t="s">
        <v>977</v>
      </c>
      <c r="F297" s="34">
        <v>139420400</v>
      </c>
      <c r="G297" s="34">
        <v>169945400</v>
      </c>
      <c r="H297" s="34">
        <v>30074300</v>
      </c>
      <c r="I297" s="34">
        <v>30074300</v>
      </c>
      <c r="J297" s="34">
        <v>30074300</v>
      </c>
      <c r="K297" s="34">
        <v>0</v>
      </c>
      <c r="L297" s="34">
        <v>0</v>
      </c>
      <c r="M297" s="34">
        <v>1514900</v>
      </c>
      <c r="N297" s="34">
        <f aca="true" t="shared" si="119" ref="N297:N308">F297-M297</f>
        <v>137905500</v>
      </c>
      <c r="O297" s="19">
        <f aca="true" t="shared" si="120" ref="O297:O307">N297*0.1+J297+K297</f>
        <v>43864850</v>
      </c>
      <c r="P297" s="19">
        <f aca="true" t="shared" si="121" ref="P297:P308">I297-O297</f>
        <v>-13790550</v>
      </c>
      <c r="Q297" s="35">
        <f aca="true" t="shared" si="122" ref="Q297:Q308">IF(P297&lt;0,0,P297)</f>
        <v>0</v>
      </c>
    </row>
    <row r="298" spans="1:17" ht="15.75">
      <c r="A298" s="37" t="s">
        <v>470</v>
      </c>
      <c r="B298" s="37" t="s">
        <v>975</v>
      </c>
      <c r="C298" s="37" t="s">
        <v>978</v>
      </c>
      <c r="D298" s="33" t="s">
        <v>301</v>
      </c>
      <c r="E298" s="33" t="s">
        <v>979</v>
      </c>
      <c r="F298" s="34">
        <v>147068500</v>
      </c>
      <c r="G298" s="34">
        <v>158564400</v>
      </c>
      <c r="H298" s="34">
        <v>11495900</v>
      </c>
      <c r="I298" s="34">
        <v>11495900</v>
      </c>
      <c r="J298" s="34">
        <v>11495900</v>
      </c>
      <c r="K298" s="34">
        <v>0</v>
      </c>
      <c r="L298" s="34">
        <v>0</v>
      </c>
      <c r="M298" s="34">
        <v>99560200</v>
      </c>
      <c r="N298" s="34">
        <f t="shared" si="119"/>
        <v>47508300</v>
      </c>
      <c r="O298" s="19">
        <f t="shared" si="120"/>
        <v>16246730</v>
      </c>
      <c r="P298" s="19">
        <f t="shared" si="121"/>
        <v>-4750830</v>
      </c>
      <c r="Q298" s="35">
        <f t="shared" si="122"/>
        <v>0</v>
      </c>
    </row>
    <row r="299" spans="1:17" ht="15.75">
      <c r="A299" s="37" t="s">
        <v>470</v>
      </c>
      <c r="B299" s="37" t="s">
        <v>975</v>
      </c>
      <c r="C299" s="37" t="s">
        <v>980</v>
      </c>
      <c r="D299" s="33" t="s">
        <v>301</v>
      </c>
      <c r="E299" s="33" t="s">
        <v>981</v>
      </c>
      <c r="F299" s="34">
        <v>31092300</v>
      </c>
      <c r="G299" s="34">
        <v>40833640</v>
      </c>
      <c r="H299" s="34">
        <v>9741300</v>
      </c>
      <c r="I299" s="34">
        <v>9741300</v>
      </c>
      <c r="J299" s="34">
        <v>0</v>
      </c>
      <c r="K299" s="34">
        <v>8241300</v>
      </c>
      <c r="L299" s="34">
        <v>0</v>
      </c>
      <c r="M299" s="34">
        <v>10723800</v>
      </c>
      <c r="N299" s="34">
        <f t="shared" si="119"/>
        <v>20368500</v>
      </c>
      <c r="O299" s="19">
        <f t="shared" si="120"/>
        <v>10278150</v>
      </c>
      <c r="P299" s="19">
        <f t="shared" si="121"/>
        <v>-536850</v>
      </c>
      <c r="Q299" s="35">
        <f t="shared" si="122"/>
        <v>0</v>
      </c>
    </row>
    <row r="300" spans="1:17" ht="15.75">
      <c r="A300" s="37" t="s">
        <v>475</v>
      </c>
      <c r="B300" s="37" t="s">
        <v>975</v>
      </c>
      <c r="C300" s="37" t="s">
        <v>982</v>
      </c>
      <c r="D300" s="33" t="s">
        <v>301</v>
      </c>
      <c r="E300" s="33" t="s">
        <v>983</v>
      </c>
      <c r="F300" s="34">
        <v>13706000</v>
      </c>
      <c r="G300" s="34">
        <v>15530000</v>
      </c>
      <c r="H300" s="34">
        <v>1524000</v>
      </c>
      <c r="I300" s="34">
        <v>1524000</v>
      </c>
      <c r="J300" s="34">
        <v>5724000</v>
      </c>
      <c r="K300" s="34"/>
      <c r="L300" s="34">
        <v>0</v>
      </c>
      <c r="M300" s="34">
        <v>6205000</v>
      </c>
      <c r="N300" s="34">
        <f t="shared" si="119"/>
        <v>7501000</v>
      </c>
      <c r="O300" s="19">
        <f t="shared" si="120"/>
        <v>6474100</v>
      </c>
      <c r="P300" s="19">
        <f t="shared" si="121"/>
        <v>-4950100</v>
      </c>
      <c r="Q300" s="35">
        <f t="shared" si="122"/>
        <v>0</v>
      </c>
    </row>
    <row r="301" spans="1:17" ht="15.75">
      <c r="A301" s="37" t="s">
        <v>475</v>
      </c>
      <c r="B301" s="37" t="s">
        <v>975</v>
      </c>
      <c r="C301" s="37" t="s">
        <v>984</v>
      </c>
      <c r="D301" s="33" t="s">
        <v>301</v>
      </c>
      <c r="E301" s="33" t="s">
        <v>985</v>
      </c>
      <c r="F301" s="34">
        <v>9397700</v>
      </c>
      <c r="G301" s="34">
        <v>11829700</v>
      </c>
      <c r="H301" s="34">
        <v>2432000</v>
      </c>
      <c r="I301" s="34">
        <v>2432000</v>
      </c>
      <c r="J301" s="34">
        <v>432000</v>
      </c>
      <c r="K301" s="34">
        <v>2000000</v>
      </c>
      <c r="L301" s="34">
        <v>0</v>
      </c>
      <c r="M301" s="34">
        <v>7097700</v>
      </c>
      <c r="N301" s="34">
        <f t="shared" si="119"/>
        <v>2300000</v>
      </c>
      <c r="O301" s="19">
        <f t="shared" si="120"/>
        <v>2662000</v>
      </c>
      <c r="P301" s="19">
        <f t="shared" si="121"/>
        <v>-230000</v>
      </c>
      <c r="Q301" s="35">
        <f t="shared" si="122"/>
        <v>0</v>
      </c>
    </row>
    <row r="302" spans="1:17" ht="15.75">
      <c r="A302" s="37" t="s">
        <v>475</v>
      </c>
      <c r="B302" s="37" t="s">
        <v>975</v>
      </c>
      <c r="C302" s="37" t="s">
        <v>986</v>
      </c>
      <c r="D302" s="33" t="s">
        <v>301</v>
      </c>
      <c r="E302" s="33" t="s">
        <v>987</v>
      </c>
      <c r="F302" s="34">
        <v>14151800</v>
      </c>
      <c r="G302" s="34">
        <v>14424800</v>
      </c>
      <c r="H302" s="34">
        <v>273000</v>
      </c>
      <c r="I302" s="34">
        <v>273000</v>
      </c>
      <c r="J302" s="34">
        <v>273000</v>
      </c>
      <c r="K302" s="34">
        <v>0</v>
      </c>
      <c r="L302" s="34">
        <v>0</v>
      </c>
      <c r="M302" s="34">
        <v>12866800</v>
      </c>
      <c r="N302" s="34">
        <f t="shared" si="119"/>
        <v>1285000</v>
      </c>
      <c r="O302" s="19">
        <f>N302*0.05+J302+K302+L302</f>
        <v>337250</v>
      </c>
      <c r="P302" s="19">
        <f t="shared" si="121"/>
        <v>-64250</v>
      </c>
      <c r="Q302" s="35">
        <f t="shared" si="122"/>
        <v>0</v>
      </c>
    </row>
    <row r="303" spans="1:17" ht="15.75">
      <c r="A303" s="37" t="s">
        <v>475</v>
      </c>
      <c r="B303" s="37" t="s">
        <v>975</v>
      </c>
      <c r="C303" s="37" t="s">
        <v>988</v>
      </c>
      <c r="D303" s="33" t="s">
        <v>301</v>
      </c>
      <c r="E303" s="33" t="s">
        <v>989</v>
      </c>
      <c r="F303" s="34">
        <v>13309100</v>
      </c>
      <c r="G303" s="34">
        <v>14938000</v>
      </c>
      <c r="H303" s="34">
        <v>1363900</v>
      </c>
      <c r="I303" s="34">
        <v>1363900</v>
      </c>
      <c r="J303" s="34">
        <v>1363900</v>
      </c>
      <c r="K303" s="34">
        <v>0</v>
      </c>
      <c r="L303" s="34">
        <v>0</v>
      </c>
      <c r="M303" s="34">
        <v>6919400</v>
      </c>
      <c r="N303" s="34">
        <f t="shared" si="119"/>
        <v>6389700</v>
      </c>
      <c r="O303" s="19">
        <f t="shared" si="120"/>
        <v>2002870</v>
      </c>
      <c r="P303" s="19">
        <f t="shared" si="121"/>
        <v>-638970</v>
      </c>
      <c r="Q303" s="35">
        <f t="shared" si="122"/>
        <v>0</v>
      </c>
    </row>
    <row r="304" spans="1:17" ht="15.75">
      <c r="A304" s="37" t="s">
        <v>475</v>
      </c>
      <c r="B304" s="37" t="s">
        <v>975</v>
      </c>
      <c r="C304" s="37" t="s">
        <v>779</v>
      </c>
      <c r="D304" s="33" t="s">
        <v>301</v>
      </c>
      <c r="E304" s="33" t="s">
        <v>990</v>
      </c>
      <c r="F304" s="34">
        <v>8608600</v>
      </c>
      <c r="G304" s="34">
        <v>8682300</v>
      </c>
      <c r="H304" s="34">
        <v>73700</v>
      </c>
      <c r="I304" s="34">
        <v>73700</v>
      </c>
      <c r="J304" s="34">
        <v>73700</v>
      </c>
      <c r="K304" s="34">
        <v>0</v>
      </c>
      <c r="L304" s="34">
        <v>0</v>
      </c>
      <c r="M304" s="34">
        <v>6009000</v>
      </c>
      <c r="N304" s="34">
        <f t="shared" si="119"/>
        <v>2599600</v>
      </c>
      <c r="O304" s="19">
        <f>N304*0.05+J304+K304+L304</f>
        <v>203680</v>
      </c>
      <c r="P304" s="19">
        <f t="shared" si="121"/>
        <v>-129980</v>
      </c>
      <c r="Q304" s="35">
        <f t="shared" si="122"/>
        <v>0</v>
      </c>
    </row>
    <row r="305" spans="1:17" ht="15.75">
      <c r="A305" s="37" t="s">
        <v>475</v>
      </c>
      <c r="B305" s="37" t="s">
        <v>975</v>
      </c>
      <c r="C305" s="37" t="s">
        <v>991</v>
      </c>
      <c r="D305" s="33" t="s">
        <v>301</v>
      </c>
      <c r="E305" s="33" t="s">
        <v>992</v>
      </c>
      <c r="F305" s="34">
        <v>16166000</v>
      </c>
      <c r="G305" s="34">
        <v>16592300</v>
      </c>
      <c r="H305" s="34">
        <v>426300</v>
      </c>
      <c r="I305" s="34">
        <v>426300</v>
      </c>
      <c r="J305" s="34">
        <v>426300</v>
      </c>
      <c r="K305" s="34">
        <v>0</v>
      </c>
      <c r="L305" s="34">
        <v>0</v>
      </c>
      <c r="M305" s="34">
        <v>10023600</v>
      </c>
      <c r="N305" s="34">
        <f t="shared" si="119"/>
        <v>6142400</v>
      </c>
      <c r="O305" s="19">
        <f t="shared" si="120"/>
        <v>1040540</v>
      </c>
      <c r="P305" s="19">
        <f t="shared" si="121"/>
        <v>-614240</v>
      </c>
      <c r="Q305" s="35">
        <f t="shared" si="122"/>
        <v>0</v>
      </c>
    </row>
    <row r="306" spans="1:17" ht="15.75">
      <c r="A306" s="37" t="s">
        <v>475</v>
      </c>
      <c r="B306" s="37" t="s">
        <v>975</v>
      </c>
      <c r="C306" s="37" t="s">
        <v>993</v>
      </c>
      <c r="D306" s="33" t="s">
        <v>301</v>
      </c>
      <c r="E306" s="33" t="s">
        <v>994</v>
      </c>
      <c r="F306" s="34">
        <v>75658900</v>
      </c>
      <c r="G306" s="34">
        <v>77877000</v>
      </c>
      <c r="H306" s="34">
        <v>2218100</v>
      </c>
      <c r="I306" s="34">
        <v>2218100</v>
      </c>
      <c r="J306" s="34">
        <v>3418100</v>
      </c>
      <c r="K306" s="34">
        <v>0</v>
      </c>
      <c r="L306" s="34">
        <v>0</v>
      </c>
      <c r="M306" s="34">
        <v>22498000</v>
      </c>
      <c r="N306" s="34">
        <f t="shared" si="119"/>
        <v>53160900</v>
      </c>
      <c r="O306" s="19">
        <f t="shared" si="120"/>
        <v>8734190</v>
      </c>
      <c r="P306" s="19">
        <f t="shared" si="121"/>
        <v>-6516090</v>
      </c>
      <c r="Q306" s="35">
        <f t="shared" si="122"/>
        <v>0</v>
      </c>
    </row>
    <row r="307" spans="1:17" ht="15.75">
      <c r="A307" s="37" t="s">
        <v>475</v>
      </c>
      <c r="B307" s="37" t="s">
        <v>975</v>
      </c>
      <c r="C307" s="37" t="s">
        <v>995</v>
      </c>
      <c r="D307" s="33" t="s">
        <v>301</v>
      </c>
      <c r="E307" s="33" t="s">
        <v>996</v>
      </c>
      <c r="F307" s="34">
        <v>29766000</v>
      </c>
      <c r="G307" s="34">
        <v>30664300</v>
      </c>
      <c r="H307" s="34">
        <v>898300</v>
      </c>
      <c r="I307" s="34">
        <v>898300</v>
      </c>
      <c r="J307" s="34">
        <v>898300</v>
      </c>
      <c r="K307" s="34">
        <v>0</v>
      </c>
      <c r="L307" s="34">
        <v>0</v>
      </c>
      <c r="M307" s="34">
        <v>5697800</v>
      </c>
      <c r="N307" s="34">
        <f t="shared" si="119"/>
        <v>24068200</v>
      </c>
      <c r="O307" s="19">
        <f t="shared" si="120"/>
        <v>3305120</v>
      </c>
      <c r="P307" s="19">
        <f t="shared" si="121"/>
        <v>-2406820</v>
      </c>
      <c r="Q307" s="35">
        <f t="shared" si="122"/>
        <v>0</v>
      </c>
    </row>
    <row r="308" spans="1:17" ht="15.75">
      <c r="A308" s="37" t="s">
        <v>475</v>
      </c>
      <c r="B308" s="37" t="s">
        <v>975</v>
      </c>
      <c r="C308" s="37" t="s">
        <v>997</v>
      </c>
      <c r="D308" s="33" t="s">
        <v>301</v>
      </c>
      <c r="E308" s="33" t="s">
        <v>998</v>
      </c>
      <c r="F308" s="34">
        <v>1899000</v>
      </c>
      <c r="G308" s="34">
        <v>4001000</v>
      </c>
      <c r="H308" s="34">
        <v>2102000</v>
      </c>
      <c r="I308" s="34">
        <v>2102000</v>
      </c>
      <c r="J308" s="34">
        <v>2102000</v>
      </c>
      <c r="K308" s="34">
        <v>0</v>
      </c>
      <c r="L308" s="34">
        <v>0</v>
      </c>
      <c r="M308" s="34">
        <v>1200000</v>
      </c>
      <c r="N308" s="34">
        <f t="shared" si="119"/>
        <v>699000</v>
      </c>
      <c r="O308" s="19">
        <f>N308*0.05+J308+K308+L308</f>
        <v>2136950</v>
      </c>
      <c r="P308" s="19">
        <f t="shared" si="121"/>
        <v>-34950</v>
      </c>
      <c r="Q308" s="35">
        <f t="shared" si="122"/>
        <v>0</v>
      </c>
    </row>
    <row r="309" spans="1:17" ht="15.75">
      <c r="A309" s="37" t="s">
        <v>467</v>
      </c>
      <c r="B309" s="37" t="s">
        <v>999</v>
      </c>
      <c r="C309" s="37" t="s">
        <v>429</v>
      </c>
      <c r="D309" s="31" t="s">
        <v>314</v>
      </c>
      <c r="E309" s="31" t="s">
        <v>469</v>
      </c>
      <c r="F309" s="32">
        <f>SUM(F310:F324)</f>
        <v>571711531.64</v>
      </c>
      <c r="G309" s="32">
        <f>SUM(G310:G324)</f>
        <v>593774821.87</v>
      </c>
      <c r="H309" s="32">
        <f>SUM(H310:H324)</f>
        <v>22063290.23</v>
      </c>
      <c r="I309" s="32">
        <f aca="true" t="shared" si="123" ref="I309:Q309">SUM(I310:I324)</f>
        <v>22126481.19</v>
      </c>
      <c r="J309" s="32">
        <f>SUM(J310:J324)</f>
        <v>16324290.23</v>
      </c>
      <c r="K309" s="32">
        <f>SUM(K310:K324)</f>
        <v>7299000</v>
      </c>
      <c r="L309" s="32">
        <f>SUM(L310:L324)</f>
        <v>0</v>
      </c>
      <c r="M309" s="32">
        <f>SUM(M310:M324)</f>
        <v>176046631.64</v>
      </c>
      <c r="N309" s="32">
        <f t="shared" si="123"/>
        <v>395664899.99999994</v>
      </c>
      <c r="O309" s="32">
        <f t="shared" si="123"/>
        <v>62791880.22999999</v>
      </c>
      <c r="P309" s="32">
        <f t="shared" si="123"/>
        <v>-40665399.04</v>
      </c>
      <c r="Q309" s="32">
        <f t="shared" si="123"/>
        <v>0</v>
      </c>
    </row>
    <row r="310" spans="1:17" ht="15.75">
      <c r="A310" s="37" t="s">
        <v>470</v>
      </c>
      <c r="B310" s="37" t="s">
        <v>999</v>
      </c>
      <c r="C310" s="37" t="s">
        <v>1000</v>
      </c>
      <c r="D310" s="33" t="s">
        <v>314</v>
      </c>
      <c r="E310" s="33" t="s">
        <v>1001</v>
      </c>
      <c r="F310" s="34">
        <v>306743046.78</v>
      </c>
      <c r="G310" s="34">
        <v>313719103.89</v>
      </c>
      <c r="H310" s="34">
        <v>6976057.11</v>
      </c>
      <c r="I310" s="34">
        <v>6976057.11</v>
      </c>
      <c r="J310" s="34">
        <v>6226057.11</v>
      </c>
      <c r="K310" s="34">
        <v>0</v>
      </c>
      <c r="L310" s="34">
        <v>0</v>
      </c>
      <c r="M310" s="34">
        <v>52343046.78</v>
      </c>
      <c r="N310" s="34">
        <f aca="true" t="shared" si="124" ref="N310:N324">F310-M310</f>
        <v>254399999.99999997</v>
      </c>
      <c r="O310" s="19">
        <f aca="true" t="shared" si="125" ref="O310:O324">N310*0.1+J310+K310</f>
        <v>31666057.11</v>
      </c>
      <c r="P310" s="19">
        <f aca="true" t="shared" si="126" ref="P310:P324">I310-O310</f>
        <v>-24690000</v>
      </c>
      <c r="Q310" s="35">
        <f aca="true" t="shared" si="127" ref="Q310:Q324">IF(P310&lt;0,0,P310)</f>
        <v>0</v>
      </c>
    </row>
    <row r="311" spans="1:17" ht="15.75">
      <c r="A311" s="37" t="s">
        <v>475</v>
      </c>
      <c r="B311" s="37" t="s">
        <v>999</v>
      </c>
      <c r="C311" s="37" t="s">
        <v>1002</v>
      </c>
      <c r="D311" s="33" t="s">
        <v>314</v>
      </c>
      <c r="E311" s="33" t="s">
        <v>1003</v>
      </c>
      <c r="F311" s="34">
        <v>36014460.66</v>
      </c>
      <c r="G311" s="34">
        <v>36439118.04</v>
      </c>
      <c r="H311" s="34">
        <v>424657.38</v>
      </c>
      <c r="I311" s="34">
        <v>424657.38</v>
      </c>
      <c r="J311" s="34">
        <v>1124657.38</v>
      </c>
      <c r="K311" s="34">
        <v>0</v>
      </c>
      <c r="L311" s="34">
        <v>0</v>
      </c>
      <c r="M311" s="34">
        <v>10939460.66</v>
      </c>
      <c r="N311" s="34">
        <f t="shared" si="124"/>
        <v>25074999.999999996</v>
      </c>
      <c r="O311" s="19">
        <f t="shared" si="125"/>
        <v>3632157.3799999994</v>
      </c>
      <c r="P311" s="19">
        <f t="shared" si="126"/>
        <v>-3207499.9999999995</v>
      </c>
      <c r="Q311" s="35">
        <f t="shared" si="127"/>
        <v>0</v>
      </c>
    </row>
    <row r="312" spans="1:17" ht="15.75">
      <c r="A312" s="37" t="s">
        <v>475</v>
      </c>
      <c r="B312" s="37" t="s">
        <v>999</v>
      </c>
      <c r="C312" s="37" t="s">
        <v>1004</v>
      </c>
      <c r="D312" s="33" t="s">
        <v>314</v>
      </c>
      <c r="E312" s="33" t="s">
        <v>1005</v>
      </c>
      <c r="F312" s="34">
        <v>5332559.95</v>
      </c>
      <c r="G312" s="34">
        <v>5612410.69</v>
      </c>
      <c r="H312" s="34">
        <v>279850.74</v>
      </c>
      <c r="I312" s="34">
        <v>279850.74</v>
      </c>
      <c r="J312" s="34">
        <v>279850.74</v>
      </c>
      <c r="K312" s="34">
        <v>0</v>
      </c>
      <c r="L312" s="34">
        <v>0</v>
      </c>
      <c r="M312" s="34">
        <v>3211559.95</v>
      </c>
      <c r="N312" s="34">
        <f t="shared" si="124"/>
        <v>2121000</v>
      </c>
      <c r="O312" s="19">
        <f>N312*0.05+J312+K312</f>
        <v>385900.74</v>
      </c>
      <c r="P312" s="19">
        <f t="shared" si="126"/>
        <v>-106050</v>
      </c>
      <c r="Q312" s="35">
        <f t="shared" si="127"/>
        <v>0</v>
      </c>
    </row>
    <row r="313" spans="1:17" ht="15.75">
      <c r="A313" s="37" t="s">
        <v>475</v>
      </c>
      <c r="B313" s="37" t="s">
        <v>999</v>
      </c>
      <c r="C313" s="37" t="s">
        <v>1006</v>
      </c>
      <c r="D313" s="33" t="s">
        <v>314</v>
      </c>
      <c r="E313" s="33" t="s">
        <v>317</v>
      </c>
      <c r="F313" s="34">
        <v>8805451.12</v>
      </c>
      <c r="G313" s="34">
        <v>8742260.16</v>
      </c>
      <c r="H313" s="34">
        <v>-63190.96</v>
      </c>
      <c r="I313" s="34">
        <v>0</v>
      </c>
      <c r="J313" s="34">
        <v>86809.04</v>
      </c>
      <c r="K313" s="34"/>
      <c r="L313" s="34">
        <v>0</v>
      </c>
      <c r="M313" s="34">
        <v>4196451.12</v>
      </c>
      <c r="N313" s="34">
        <f t="shared" si="124"/>
        <v>4608999.999999999</v>
      </c>
      <c r="O313" s="19">
        <f t="shared" si="125"/>
        <v>547709.0399999999</v>
      </c>
      <c r="P313" s="19">
        <f t="shared" si="126"/>
        <v>-547709.0399999999</v>
      </c>
      <c r="Q313" s="35">
        <f t="shared" si="127"/>
        <v>0</v>
      </c>
    </row>
    <row r="314" spans="1:17" ht="15.75">
      <c r="A314" s="37" t="s">
        <v>475</v>
      </c>
      <c r="B314" s="37" t="s">
        <v>999</v>
      </c>
      <c r="C314" s="37" t="s">
        <v>1007</v>
      </c>
      <c r="D314" s="33" t="s">
        <v>314</v>
      </c>
      <c r="E314" s="33" t="s">
        <v>1008</v>
      </c>
      <c r="F314" s="34">
        <v>12757020.13</v>
      </c>
      <c r="G314" s="34">
        <v>13077610.68</v>
      </c>
      <c r="H314" s="34">
        <v>320590.55</v>
      </c>
      <c r="I314" s="34">
        <v>320590.55</v>
      </c>
      <c r="J314" s="34">
        <v>320590.55</v>
      </c>
      <c r="K314" s="34">
        <v>0</v>
      </c>
      <c r="L314" s="34">
        <v>0</v>
      </c>
      <c r="M314" s="34">
        <v>9166020.13</v>
      </c>
      <c r="N314" s="34">
        <f t="shared" si="124"/>
        <v>3591000</v>
      </c>
      <c r="O314" s="19">
        <f t="shared" si="125"/>
        <v>679690.55</v>
      </c>
      <c r="P314" s="19">
        <f t="shared" si="126"/>
        <v>-359100.00000000006</v>
      </c>
      <c r="Q314" s="35">
        <f t="shared" si="127"/>
        <v>0</v>
      </c>
    </row>
    <row r="315" spans="1:17" ht="15.75">
      <c r="A315" s="37" t="s">
        <v>475</v>
      </c>
      <c r="B315" s="37" t="s">
        <v>999</v>
      </c>
      <c r="C315" s="37" t="s">
        <v>1009</v>
      </c>
      <c r="D315" s="33" t="s">
        <v>314</v>
      </c>
      <c r="E315" s="33" t="s">
        <v>319</v>
      </c>
      <c r="F315" s="34">
        <v>17122699.12</v>
      </c>
      <c r="G315" s="34">
        <v>18766128.29</v>
      </c>
      <c r="H315" s="34">
        <v>1643429.17</v>
      </c>
      <c r="I315" s="34">
        <v>1643429.17</v>
      </c>
      <c r="J315" s="34">
        <v>1643429.17</v>
      </c>
      <c r="K315" s="34">
        <v>0</v>
      </c>
      <c r="L315" s="34">
        <v>0</v>
      </c>
      <c r="M315" s="34">
        <v>8692699.12</v>
      </c>
      <c r="N315" s="34">
        <f t="shared" si="124"/>
        <v>8430000.000000002</v>
      </c>
      <c r="O315" s="19">
        <f t="shared" si="125"/>
        <v>2486429.17</v>
      </c>
      <c r="P315" s="19">
        <f t="shared" si="126"/>
        <v>-843000</v>
      </c>
      <c r="Q315" s="35">
        <f t="shared" si="127"/>
        <v>0</v>
      </c>
    </row>
    <row r="316" spans="1:17" ht="15.75">
      <c r="A316" s="37" t="s">
        <v>475</v>
      </c>
      <c r="B316" s="37" t="s">
        <v>999</v>
      </c>
      <c r="C316" s="37" t="s">
        <v>1010</v>
      </c>
      <c r="D316" s="33" t="s">
        <v>314</v>
      </c>
      <c r="E316" s="33" t="s">
        <v>1011</v>
      </c>
      <c r="F316" s="34">
        <v>24969691.04</v>
      </c>
      <c r="G316" s="34">
        <v>25172711.45</v>
      </c>
      <c r="H316" s="34">
        <v>203020.41</v>
      </c>
      <c r="I316" s="34">
        <v>203020.41</v>
      </c>
      <c r="J316" s="34">
        <v>203020.41</v>
      </c>
      <c r="K316" s="34">
        <v>0</v>
      </c>
      <c r="L316" s="34">
        <v>0</v>
      </c>
      <c r="M316" s="34">
        <v>20769691.04</v>
      </c>
      <c r="N316" s="34">
        <f t="shared" si="124"/>
        <v>4200000</v>
      </c>
      <c r="O316" s="19">
        <f>N316*0.05+J316+K316+L316</f>
        <v>413020.41000000003</v>
      </c>
      <c r="P316" s="19">
        <f t="shared" si="126"/>
        <v>-210000.00000000003</v>
      </c>
      <c r="Q316" s="35">
        <f t="shared" si="127"/>
        <v>0</v>
      </c>
    </row>
    <row r="317" spans="1:17" ht="15.75">
      <c r="A317" s="37" t="s">
        <v>475</v>
      </c>
      <c r="B317" s="37" t="s">
        <v>999</v>
      </c>
      <c r="C317" s="37" t="s">
        <v>1012</v>
      </c>
      <c r="D317" s="33" t="s">
        <v>314</v>
      </c>
      <c r="E317" s="33" t="s">
        <v>1013</v>
      </c>
      <c r="F317" s="34">
        <v>8319935.41</v>
      </c>
      <c r="G317" s="34">
        <v>8652002.39</v>
      </c>
      <c r="H317" s="34">
        <v>332066.98</v>
      </c>
      <c r="I317" s="34">
        <v>332066.98</v>
      </c>
      <c r="J317" s="34">
        <v>332066.98</v>
      </c>
      <c r="K317" s="34">
        <v>0</v>
      </c>
      <c r="L317" s="34">
        <v>0</v>
      </c>
      <c r="M317" s="34">
        <v>6682935.41</v>
      </c>
      <c r="N317" s="34">
        <f t="shared" si="124"/>
        <v>1637000</v>
      </c>
      <c r="O317" s="19">
        <f>N317*0.05+J317+K317+L317</f>
        <v>413916.98</v>
      </c>
      <c r="P317" s="19">
        <f t="shared" si="126"/>
        <v>-81850</v>
      </c>
      <c r="Q317" s="35">
        <f t="shared" si="127"/>
        <v>0</v>
      </c>
    </row>
    <row r="318" spans="1:17" ht="15.75">
      <c r="A318" s="37" t="s">
        <v>475</v>
      </c>
      <c r="B318" s="37" t="s">
        <v>999</v>
      </c>
      <c r="C318" s="37" t="s">
        <v>1014</v>
      </c>
      <c r="D318" s="33" t="s">
        <v>314</v>
      </c>
      <c r="E318" s="33" t="s">
        <v>1015</v>
      </c>
      <c r="F318" s="34">
        <v>44597971.72</v>
      </c>
      <c r="G318" s="34">
        <v>46835211.18</v>
      </c>
      <c r="H318" s="34">
        <v>2237239.46</v>
      </c>
      <c r="I318" s="34">
        <v>2237239.46</v>
      </c>
      <c r="J318" s="34">
        <v>1137239.46</v>
      </c>
      <c r="K318" s="34">
        <v>2400000</v>
      </c>
      <c r="L318" s="34">
        <v>0</v>
      </c>
      <c r="M318" s="34">
        <v>18225971.72</v>
      </c>
      <c r="N318" s="34">
        <f t="shared" si="124"/>
        <v>26372000</v>
      </c>
      <c r="O318" s="19">
        <f t="shared" si="125"/>
        <v>6174439.46</v>
      </c>
      <c r="P318" s="19">
        <f t="shared" si="126"/>
        <v>-3937200</v>
      </c>
      <c r="Q318" s="35">
        <f t="shared" si="127"/>
        <v>0</v>
      </c>
    </row>
    <row r="319" spans="1:17" ht="15.75">
      <c r="A319" s="37" t="s">
        <v>475</v>
      </c>
      <c r="B319" s="37" t="s">
        <v>999</v>
      </c>
      <c r="C319" s="37" t="s">
        <v>1016</v>
      </c>
      <c r="D319" s="33" t="s">
        <v>314</v>
      </c>
      <c r="E319" s="33" t="s">
        <v>1017</v>
      </c>
      <c r="F319" s="34">
        <v>23734459</v>
      </c>
      <c r="G319" s="34">
        <v>24514770.66</v>
      </c>
      <c r="H319" s="34">
        <v>780311.66</v>
      </c>
      <c r="I319" s="34">
        <v>780311.66</v>
      </c>
      <c r="J319" s="34">
        <v>940311.66</v>
      </c>
      <c r="K319" s="34"/>
      <c r="L319" s="34">
        <v>0</v>
      </c>
      <c r="M319" s="34">
        <v>2674459</v>
      </c>
      <c r="N319" s="34">
        <f t="shared" si="124"/>
        <v>21060000</v>
      </c>
      <c r="O319" s="19">
        <f t="shared" si="125"/>
        <v>3046311.66</v>
      </c>
      <c r="P319" s="19">
        <f t="shared" si="126"/>
        <v>-2266000</v>
      </c>
      <c r="Q319" s="35">
        <f t="shared" si="127"/>
        <v>0</v>
      </c>
    </row>
    <row r="320" spans="1:17" ht="15.75">
      <c r="A320" s="37" t="s">
        <v>475</v>
      </c>
      <c r="B320" s="37" t="s">
        <v>999</v>
      </c>
      <c r="C320" s="37" t="s">
        <v>891</v>
      </c>
      <c r="D320" s="33" t="s">
        <v>314</v>
      </c>
      <c r="E320" s="33" t="s">
        <v>1018</v>
      </c>
      <c r="F320" s="34">
        <v>12807052.72</v>
      </c>
      <c r="G320" s="34">
        <v>13490014.73</v>
      </c>
      <c r="H320" s="34">
        <v>882962.01</v>
      </c>
      <c r="I320" s="34">
        <v>882962.01</v>
      </c>
      <c r="J320" s="34">
        <v>283962.01</v>
      </c>
      <c r="K320" s="34">
        <v>599000</v>
      </c>
      <c r="L320" s="34">
        <v>0</v>
      </c>
      <c r="M320" s="34">
        <v>5132852.72</v>
      </c>
      <c r="N320" s="34">
        <f t="shared" si="124"/>
        <v>7674200.000000001</v>
      </c>
      <c r="O320" s="19">
        <f t="shared" si="125"/>
        <v>1650382.0100000002</v>
      </c>
      <c r="P320" s="19">
        <f t="shared" si="126"/>
        <v>-767420.0000000002</v>
      </c>
      <c r="Q320" s="35">
        <f t="shared" si="127"/>
        <v>0</v>
      </c>
    </row>
    <row r="321" spans="1:17" ht="15.75">
      <c r="A321" s="37" t="s">
        <v>475</v>
      </c>
      <c r="B321" s="37" t="s">
        <v>999</v>
      </c>
      <c r="C321" s="37" t="s">
        <v>1019</v>
      </c>
      <c r="D321" s="33" t="s">
        <v>314</v>
      </c>
      <c r="E321" s="33" t="s">
        <v>1020</v>
      </c>
      <c r="F321" s="34">
        <v>22569938.36</v>
      </c>
      <c r="G321" s="34">
        <v>23725721.4</v>
      </c>
      <c r="H321" s="34">
        <v>1155783.04</v>
      </c>
      <c r="I321" s="34">
        <v>1155783.04</v>
      </c>
      <c r="J321" s="34">
        <v>1155783.04</v>
      </c>
      <c r="K321" s="34">
        <v>0</v>
      </c>
      <c r="L321" s="34">
        <v>0</v>
      </c>
      <c r="M321" s="34">
        <v>11056938.36</v>
      </c>
      <c r="N321" s="34">
        <f t="shared" si="124"/>
        <v>11513000</v>
      </c>
      <c r="O321" s="19">
        <f t="shared" si="125"/>
        <v>2307083.04</v>
      </c>
      <c r="P321" s="19">
        <f t="shared" si="126"/>
        <v>-1151300</v>
      </c>
      <c r="Q321" s="35">
        <f t="shared" si="127"/>
        <v>0</v>
      </c>
    </row>
    <row r="322" spans="1:17" ht="15.75">
      <c r="A322" s="37" t="s">
        <v>475</v>
      </c>
      <c r="B322" s="37" t="s">
        <v>999</v>
      </c>
      <c r="C322" s="37" t="s">
        <v>1021</v>
      </c>
      <c r="D322" s="33" t="s">
        <v>314</v>
      </c>
      <c r="E322" s="33" t="s">
        <v>1022</v>
      </c>
      <c r="F322" s="34">
        <v>8795952.51</v>
      </c>
      <c r="G322" s="34">
        <v>13204610.63</v>
      </c>
      <c r="H322" s="34">
        <v>4408658.12</v>
      </c>
      <c r="I322" s="34">
        <v>4408658.12</v>
      </c>
      <c r="J322" s="34">
        <v>408658.12</v>
      </c>
      <c r="K322" s="34">
        <v>4000000</v>
      </c>
      <c r="L322" s="34">
        <v>0</v>
      </c>
      <c r="M322" s="34">
        <v>4877952.51</v>
      </c>
      <c r="N322" s="34">
        <f t="shared" si="124"/>
        <v>3918000</v>
      </c>
      <c r="O322" s="19">
        <f t="shared" si="125"/>
        <v>4800458.12</v>
      </c>
      <c r="P322" s="19">
        <f t="shared" si="126"/>
        <v>-391800</v>
      </c>
      <c r="Q322" s="35">
        <f t="shared" si="127"/>
        <v>0</v>
      </c>
    </row>
    <row r="323" spans="1:17" ht="15.75">
      <c r="A323" s="37" t="s">
        <v>475</v>
      </c>
      <c r="B323" s="37" t="s">
        <v>999</v>
      </c>
      <c r="C323" s="37" t="s">
        <v>1023</v>
      </c>
      <c r="D323" s="33" t="s">
        <v>314</v>
      </c>
      <c r="E323" s="33" t="s">
        <v>1024</v>
      </c>
      <c r="F323" s="34">
        <v>9931889.98</v>
      </c>
      <c r="G323" s="34">
        <v>10602055.88</v>
      </c>
      <c r="H323" s="34">
        <v>670165.9</v>
      </c>
      <c r="I323" s="34">
        <v>670165.9</v>
      </c>
      <c r="J323" s="34">
        <v>670165.9</v>
      </c>
      <c r="K323" s="34">
        <v>0</v>
      </c>
      <c r="L323" s="34">
        <v>0</v>
      </c>
      <c r="M323" s="34">
        <v>5867189.98</v>
      </c>
      <c r="N323" s="34">
        <f t="shared" si="124"/>
        <v>4064700</v>
      </c>
      <c r="O323" s="19">
        <f t="shared" si="125"/>
        <v>1076635.9</v>
      </c>
      <c r="P323" s="19">
        <f t="shared" si="126"/>
        <v>-406469.9999999999</v>
      </c>
      <c r="Q323" s="35">
        <f t="shared" si="127"/>
        <v>0</v>
      </c>
    </row>
    <row r="324" spans="1:17" ht="15.75">
      <c r="A324" s="37" t="s">
        <v>475</v>
      </c>
      <c r="B324" s="37" t="s">
        <v>999</v>
      </c>
      <c r="C324" s="37" t="s">
        <v>1025</v>
      </c>
      <c r="D324" s="33" t="s">
        <v>314</v>
      </c>
      <c r="E324" s="33" t="s">
        <v>328</v>
      </c>
      <c r="F324" s="34">
        <v>29209403.14</v>
      </c>
      <c r="G324" s="34">
        <v>31221091.8</v>
      </c>
      <c r="H324" s="34">
        <v>1811688.66</v>
      </c>
      <c r="I324" s="34">
        <v>1811688.66</v>
      </c>
      <c r="J324" s="34">
        <v>1511688.66</v>
      </c>
      <c r="K324" s="34">
        <v>300000</v>
      </c>
      <c r="L324" s="34">
        <v>0</v>
      </c>
      <c r="M324" s="34">
        <v>12209403.14</v>
      </c>
      <c r="N324" s="34">
        <f t="shared" si="124"/>
        <v>17000000</v>
      </c>
      <c r="O324" s="19">
        <f t="shared" si="125"/>
        <v>3511688.66</v>
      </c>
      <c r="P324" s="19">
        <f t="shared" si="126"/>
        <v>-1700000.0000000002</v>
      </c>
      <c r="Q324" s="35">
        <f t="shared" si="127"/>
        <v>0</v>
      </c>
    </row>
    <row r="325" spans="1:17" ht="15.75">
      <c r="A325" s="37" t="s">
        <v>467</v>
      </c>
      <c r="B325" s="37" t="s">
        <v>1026</v>
      </c>
      <c r="C325" s="37" t="s">
        <v>429</v>
      </c>
      <c r="D325" s="31" t="s">
        <v>329</v>
      </c>
      <c r="E325" s="31" t="s">
        <v>469</v>
      </c>
      <c r="F325" s="32">
        <f>SUM(F326:F330)</f>
        <v>149967545.63</v>
      </c>
      <c r="G325" s="32">
        <f>SUM(G326:G330)</f>
        <v>178184695.95</v>
      </c>
      <c r="H325" s="32">
        <f>SUM(H326:H330)</f>
        <v>28217150.32</v>
      </c>
      <c r="I325" s="32">
        <f aca="true" t="shared" si="128" ref="I325:Q325">SUM(I326:I330)</f>
        <v>28217150.32</v>
      </c>
      <c r="J325" s="32">
        <f>SUM(J326:J330)</f>
        <v>10331150.32</v>
      </c>
      <c r="K325" s="32">
        <f>SUM(K326:K330)</f>
        <v>17886000</v>
      </c>
      <c r="L325" s="32">
        <f>SUM(L326:L330)</f>
        <v>0</v>
      </c>
      <c r="M325" s="32">
        <f>SUM(M326:M330)</f>
        <v>26459706.629999995</v>
      </c>
      <c r="N325" s="32">
        <f t="shared" si="128"/>
        <v>123507839</v>
      </c>
      <c r="O325" s="32">
        <f t="shared" si="128"/>
        <v>40212284.220000006</v>
      </c>
      <c r="P325" s="32">
        <f t="shared" si="128"/>
        <v>-11995133.9</v>
      </c>
      <c r="Q325" s="32">
        <f t="shared" si="128"/>
        <v>0</v>
      </c>
    </row>
    <row r="326" spans="1:17" ht="15.75">
      <c r="A326" s="37" t="s">
        <v>475</v>
      </c>
      <c r="B326" s="37" t="s">
        <v>1026</v>
      </c>
      <c r="C326" s="37" t="s">
        <v>1027</v>
      </c>
      <c r="D326" s="33" t="s">
        <v>329</v>
      </c>
      <c r="E326" s="33" t="s">
        <v>1028</v>
      </c>
      <c r="F326" s="34">
        <v>118127686.65</v>
      </c>
      <c r="G326" s="34">
        <v>135218757.5</v>
      </c>
      <c r="H326" s="34">
        <v>17091070.85</v>
      </c>
      <c r="I326" s="34">
        <v>17091070.85</v>
      </c>
      <c r="J326" s="34">
        <v>7091070.85</v>
      </c>
      <c r="K326" s="34">
        <v>10000000</v>
      </c>
      <c r="L326" s="34">
        <v>0</v>
      </c>
      <c r="M326" s="34">
        <v>18182936.65</v>
      </c>
      <c r="N326" s="34">
        <f>F326-M326</f>
        <v>99944750</v>
      </c>
      <c r="O326" s="19">
        <f>N326*0.1+J326+K326</f>
        <v>27085545.85</v>
      </c>
      <c r="P326" s="19">
        <f>I326-O326</f>
        <v>-9994475</v>
      </c>
      <c r="Q326" s="35">
        <f>IF(P326&lt;0,0,P326)</f>
        <v>0</v>
      </c>
    </row>
    <row r="327" spans="1:17" ht="15.75">
      <c r="A327" s="37" t="s">
        <v>475</v>
      </c>
      <c r="B327" s="37" t="s">
        <v>1026</v>
      </c>
      <c r="C327" s="37" t="s">
        <v>1029</v>
      </c>
      <c r="D327" s="33" t="s">
        <v>329</v>
      </c>
      <c r="E327" s="33" t="s">
        <v>1030</v>
      </c>
      <c r="F327" s="34">
        <v>10336060.25</v>
      </c>
      <c r="G327" s="34">
        <v>16094662</v>
      </c>
      <c r="H327" s="34">
        <v>5758601.75</v>
      </c>
      <c r="I327" s="34">
        <v>5758601.75</v>
      </c>
      <c r="J327" s="34">
        <v>1316901.75</v>
      </c>
      <c r="K327" s="34">
        <v>4441700</v>
      </c>
      <c r="L327" s="34">
        <v>0</v>
      </c>
      <c r="M327" s="34">
        <v>2290060.25</v>
      </c>
      <c r="N327" s="34">
        <f>F327-M327</f>
        <v>8046000</v>
      </c>
      <c r="O327" s="19">
        <f>N327*0.1+J327+K327</f>
        <v>6563201.75</v>
      </c>
      <c r="P327" s="19">
        <f>I327-O327</f>
        <v>-804600</v>
      </c>
      <c r="Q327" s="35">
        <f>IF(P327&lt;0,0,P327)</f>
        <v>0</v>
      </c>
    </row>
    <row r="328" spans="1:17" ht="15.75">
      <c r="A328" s="37" t="s">
        <v>475</v>
      </c>
      <c r="B328" s="37" t="s">
        <v>1026</v>
      </c>
      <c r="C328" s="37" t="s">
        <v>1031</v>
      </c>
      <c r="D328" s="33" t="s">
        <v>329</v>
      </c>
      <c r="E328" s="33" t="s">
        <v>1032</v>
      </c>
      <c r="F328" s="34">
        <v>10540197.65</v>
      </c>
      <c r="G328" s="34">
        <v>12090611.56</v>
      </c>
      <c r="H328" s="34">
        <v>1550413.91</v>
      </c>
      <c r="I328" s="34">
        <v>1550413.91</v>
      </c>
      <c r="J328" s="34">
        <v>1550413.91</v>
      </c>
      <c r="K328" s="34">
        <v>0</v>
      </c>
      <c r="L328" s="34">
        <v>0</v>
      </c>
      <c r="M328" s="34">
        <v>2136108.65</v>
      </c>
      <c r="N328" s="34">
        <f>F328-M328</f>
        <v>8404089</v>
      </c>
      <c r="O328" s="19">
        <f>N328*0.1+J328+K328</f>
        <v>2390822.81</v>
      </c>
      <c r="P328" s="19">
        <f>I328-O328</f>
        <v>-840408.9000000001</v>
      </c>
      <c r="Q328" s="35">
        <f>IF(P328&lt;0,0,P328)</f>
        <v>0</v>
      </c>
    </row>
    <row r="329" spans="1:17" ht="15.75">
      <c r="A329" s="37" t="s">
        <v>475</v>
      </c>
      <c r="B329" s="37" t="s">
        <v>1026</v>
      </c>
      <c r="C329" s="37" t="s">
        <v>669</v>
      </c>
      <c r="D329" s="33" t="s">
        <v>329</v>
      </c>
      <c r="E329" s="33" t="s">
        <v>1033</v>
      </c>
      <c r="F329" s="34">
        <v>6367615.82</v>
      </c>
      <c r="G329" s="34">
        <v>6625765.38</v>
      </c>
      <c r="H329" s="34">
        <v>258149.56</v>
      </c>
      <c r="I329" s="34">
        <v>258149.56</v>
      </c>
      <c r="J329" s="34">
        <v>258149.56</v>
      </c>
      <c r="K329" s="34">
        <v>0</v>
      </c>
      <c r="L329" s="34">
        <v>0</v>
      </c>
      <c r="M329" s="34">
        <v>1157615.82</v>
      </c>
      <c r="N329" s="34">
        <f>F329-M329</f>
        <v>5210000</v>
      </c>
      <c r="O329" s="19">
        <f>N329*0.05+J329+K329</f>
        <v>518649.56</v>
      </c>
      <c r="P329" s="19">
        <f>I329-O329</f>
        <v>-260500</v>
      </c>
      <c r="Q329" s="35">
        <f>IF(P329&lt;0,0,P329)</f>
        <v>0</v>
      </c>
    </row>
    <row r="330" spans="1:17" ht="15.75">
      <c r="A330" s="37" t="s">
        <v>475</v>
      </c>
      <c r="B330" s="37" t="s">
        <v>1026</v>
      </c>
      <c r="C330" s="37" t="s">
        <v>1034</v>
      </c>
      <c r="D330" s="33" t="s">
        <v>329</v>
      </c>
      <c r="E330" s="33" t="s">
        <v>1035</v>
      </c>
      <c r="F330" s="34">
        <v>4595985.26</v>
      </c>
      <c r="G330" s="34">
        <v>8154899.51</v>
      </c>
      <c r="H330" s="34">
        <v>3558914.25</v>
      </c>
      <c r="I330" s="34">
        <v>3558914.25</v>
      </c>
      <c r="J330" s="34">
        <v>114614.25</v>
      </c>
      <c r="K330" s="34">
        <v>3444300</v>
      </c>
      <c r="L330" s="34">
        <v>0</v>
      </c>
      <c r="M330" s="34">
        <v>2692985.26</v>
      </c>
      <c r="N330" s="34">
        <f>F330-M330</f>
        <v>1903000</v>
      </c>
      <c r="O330" s="19">
        <f>N330*0.05+J330+K330</f>
        <v>3654064.25</v>
      </c>
      <c r="P330" s="19">
        <f>I330-O330</f>
        <v>-95150</v>
      </c>
      <c r="Q330" s="35">
        <f>IF(P330&lt;0,0,P330)</f>
        <v>0</v>
      </c>
    </row>
    <row r="331" spans="1:17" ht="15.75">
      <c r="A331" s="37" t="s">
        <v>467</v>
      </c>
      <c r="B331" s="37" t="s">
        <v>1036</v>
      </c>
      <c r="C331" s="37" t="s">
        <v>429</v>
      </c>
      <c r="D331" s="31" t="s">
        <v>335</v>
      </c>
      <c r="E331" s="31" t="s">
        <v>469</v>
      </c>
      <c r="F331" s="32">
        <f>SUM(F332:F339)</f>
        <v>273906436.58</v>
      </c>
      <c r="G331" s="32">
        <f>SUM(G332:G339)</f>
        <v>295106982.35</v>
      </c>
      <c r="H331" s="32">
        <f>SUM(H332:H339)</f>
        <v>21200545.77</v>
      </c>
      <c r="I331" s="32">
        <f aca="true" t="shared" si="129" ref="I331:Q331">SUM(I332:I339)</f>
        <v>21200545.77</v>
      </c>
      <c r="J331" s="32">
        <f>SUM(J332:J339)</f>
        <v>21137343.77</v>
      </c>
      <c r="K331" s="32">
        <f>SUM(K332:K339)</f>
        <v>0</v>
      </c>
      <c r="L331" s="32">
        <f>SUM(L332:L339)</f>
        <v>0</v>
      </c>
      <c r="M331" s="32">
        <f>SUM(M332:M339)</f>
        <v>86921524.58000001</v>
      </c>
      <c r="N331" s="32">
        <f t="shared" si="129"/>
        <v>186984912</v>
      </c>
      <c r="O331" s="32">
        <f t="shared" si="129"/>
        <v>39835834.97</v>
      </c>
      <c r="P331" s="32">
        <f t="shared" si="129"/>
        <v>-18635289.199999996</v>
      </c>
      <c r="Q331" s="32">
        <f t="shared" si="129"/>
        <v>0</v>
      </c>
    </row>
    <row r="332" spans="1:17" ht="15.75">
      <c r="A332" s="38" t="s">
        <v>475</v>
      </c>
      <c r="B332" s="38" t="s">
        <v>1036</v>
      </c>
      <c r="C332" s="38" t="s">
        <v>1037</v>
      </c>
      <c r="D332" s="33" t="s">
        <v>335</v>
      </c>
      <c r="E332" s="33" t="s">
        <v>1038</v>
      </c>
      <c r="F332" s="34">
        <v>15933012.41</v>
      </c>
      <c r="G332" s="34">
        <v>16145111.6</v>
      </c>
      <c r="H332" s="34">
        <v>212099.19</v>
      </c>
      <c r="I332" s="34">
        <v>212099.19</v>
      </c>
      <c r="J332" s="34">
        <v>296099.19</v>
      </c>
      <c r="K332" s="34">
        <v>0</v>
      </c>
      <c r="L332" s="34">
        <v>0</v>
      </c>
      <c r="M332" s="34">
        <v>10428712.41</v>
      </c>
      <c r="N332" s="34">
        <f aca="true" t="shared" si="130" ref="N332:N339">F332-M332</f>
        <v>5504300</v>
      </c>
      <c r="O332" s="19">
        <f aca="true" t="shared" si="131" ref="O332:O339">N332*0.1+J332+K332</f>
        <v>846529.19</v>
      </c>
      <c r="P332" s="19">
        <f aca="true" t="shared" si="132" ref="P332:P339">I332-O332</f>
        <v>-634430</v>
      </c>
      <c r="Q332" s="35">
        <f aca="true" t="shared" si="133" ref="Q332:Q339">IF(P332&lt;0,0,P332)</f>
        <v>0</v>
      </c>
    </row>
    <row r="333" spans="1:17" ht="15.75">
      <c r="A333" s="37" t="s">
        <v>475</v>
      </c>
      <c r="B333" s="37" t="s">
        <v>1036</v>
      </c>
      <c r="C333" s="37" t="s">
        <v>1039</v>
      </c>
      <c r="D333" s="33" t="s">
        <v>335</v>
      </c>
      <c r="E333" s="33" t="s">
        <v>1040</v>
      </c>
      <c r="F333" s="34">
        <v>24035623.96</v>
      </c>
      <c r="G333" s="34">
        <v>32950534.45</v>
      </c>
      <c r="H333" s="34">
        <v>8914910.49</v>
      </c>
      <c r="I333" s="34">
        <v>8914910.49</v>
      </c>
      <c r="J333" s="34">
        <v>8914910.49</v>
      </c>
      <c r="K333" s="34">
        <v>0</v>
      </c>
      <c r="L333" s="34">
        <v>0</v>
      </c>
      <c r="M333" s="34">
        <v>8758623.96</v>
      </c>
      <c r="N333" s="34">
        <f t="shared" si="130"/>
        <v>15277000</v>
      </c>
      <c r="O333" s="19">
        <f t="shared" si="131"/>
        <v>10442610.49</v>
      </c>
      <c r="P333" s="19">
        <f t="shared" si="132"/>
        <v>-1527700</v>
      </c>
      <c r="Q333" s="35">
        <f t="shared" si="133"/>
        <v>0</v>
      </c>
    </row>
    <row r="334" spans="1:17" ht="15.75">
      <c r="A334" s="37" t="s">
        <v>475</v>
      </c>
      <c r="B334" s="37" t="s">
        <v>1036</v>
      </c>
      <c r="C334" s="37" t="s">
        <v>1041</v>
      </c>
      <c r="D334" s="33" t="s">
        <v>335</v>
      </c>
      <c r="E334" s="33" t="s">
        <v>1042</v>
      </c>
      <c r="F334" s="34">
        <v>17664949.62</v>
      </c>
      <c r="G334" s="34">
        <v>19035824.69</v>
      </c>
      <c r="H334" s="34">
        <v>1370875.07</v>
      </c>
      <c r="I334" s="34">
        <v>1370875.07</v>
      </c>
      <c r="J334" s="34">
        <v>1610875.07</v>
      </c>
      <c r="K334" s="34">
        <v>0</v>
      </c>
      <c r="L334" s="34">
        <v>0</v>
      </c>
      <c r="M334" s="34">
        <v>9664949.62</v>
      </c>
      <c r="N334" s="34">
        <f t="shared" si="130"/>
        <v>8000000.000000002</v>
      </c>
      <c r="O334" s="19">
        <f t="shared" si="131"/>
        <v>2410875.0700000003</v>
      </c>
      <c r="P334" s="19">
        <f t="shared" si="132"/>
        <v>-1040000.0000000002</v>
      </c>
      <c r="Q334" s="35">
        <f t="shared" si="133"/>
        <v>0</v>
      </c>
    </row>
    <row r="335" spans="1:17" ht="15.75">
      <c r="A335" s="37" t="s">
        <v>475</v>
      </c>
      <c r="B335" s="37" t="s">
        <v>1036</v>
      </c>
      <c r="C335" s="37" t="s">
        <v>1043</v>
      </c>
      <c r="D335" s="33" t="s">
        <v>335</v>
      </c>
      <c r="E335" s="33" t="s">
        <v>1044</v>
      </c>
      <c r="F335" s="34">
        <v>16189735.16</v>
      </c>
      <c r="G335" s="34">
        <v>16224776.19</v>
      </c>
      <c r="H335" s="34">
        <v>35041.03</v>
      </c>
      <c r="I335" s="34">
        <v>35041.03</v>
      </c>
      <c r="J335" s="34">
        <v>185041.03</v>
      </c>
      <c r="K335" s="34">
        <v>0</v>
      </c>
      <c r="L335" s="34">
        <v>0</v>
      </c>
      <c r="M335" s="34">
        <v>9054735.16</v>
      </c>
      <c r="N335" s="34">
        <f t="shared" si="130"/>
        <v>7135000</v>
      </c>
      <c r="O335" s="19">
        <f t="shared" si="131"/>
        <v>898541.03</v>
      </c>
      <c r="P335" s="19">
        <f t="shared" si="132"/>
        <v>-863500</v>
      </c>
      <c r="Q335" s="35">
        <f t="shared" si="133"/>
        <v>0</v>
      </c>
    </row>
    <row r="336" spans="1:17" ht="15.75">
      <c r="A336" s="37" t="s">
        <v>475</v>
      </c>
      <c r="B336" s="37" t="s">
        <v>1036</v>
      </c>
      <c r="C336" s="37" t="s">
        <v>1045</v>
      </c>
      <c r="D336" s="33" t="s">
        <v>335</v>
      </c>
      <c r="E336" s="33" t="s">
        <v>1046</v>
      </c>
      <c r="F336" s="34">
        <v>10965638.76</v>
      </c>
      <c r="G336" s="34">
        <v>11616410.75</v>
      </c>
      <c r="H336" s="34">
        <v>650771.99</v>
      </c>
      <c r="I336" s="34">
        <v>650771.99</v>
      </c>
      <c r="J336" s="34">
        <v>770771.99</v>
      </c>
      <c r="K336" s="34">
        <v>0</v>
      </c>
      <c r="L336" s="34">
        <v>0</v>
      </c>
      <c r="M336" s="34">
        <v>6245638.76</v>
      </c>
      <c r="N336" s="34">
        <f t="shared" si="130"/>
        <v>4720000</v>
      </c>
      <c r="O336" s="19">
        <f t="shared" si="131"/>
        <v>1242771.99</v>
      </c>
      <c r="P336" s="19">
        <f t="shared" si="132"/>
        <v>-592000</v>
      </c>
      <c r="Q336" s="35">
        <f t="shared" si="133"/>
        <v>0</v>
      </c>
    </row>
    <row r="337" spans="1:17" ht="15.75">
      <c r="A337" s="37" t="s">
        <v>475</v>
      </c>
      <c r="B337" s="37" t="s">
        <v>1036</v>
      </c>
      <c r="C337" s="37" t="s">
        <v>1047</v>
      </c>
      <c r="D337" s="33" t="s">
        <v>335</v>
      </c>
      <c r="E337" s="33" t="s">
        <v>1048</v>
      </c>
      <c r="F337" s="34">
        <v>16152097.63</v>
      </c>
      <c r="G337" s="34">
        <v>17489454.69</v>
      </c>
      <c r="H337" s="34">
        <v>1337357.06</v>
      </c>
      <c r="I337" s="34">
        <v>1337357.06</v>
      </c>
      <c r="J337" s="34">
        <v>1539357.06</v>
      </c>
      <c r="K337" s="34">
        <v>0</v>
      </c>
      <c r="L337" s="34">
        <v>0</v>
      </c>
      <c r="M337" s="34">
        <v>6602097.63</v>
      </c>
      <c r="N337" s="34">
        <f t="shared" si="130"/>
        <v>9550000</v>
      </c>
      <c r="O337" s="19">
        <f t="shared" si="131"/>
        <v>2494357.06</v>
      </c>
      <c r="P337" s="19">
        <f t="shared" si="132"/>
        <v>-1157000</v>
      </c>
      <c r="Q337" s="35">
        <f t="shared" si="133"/>
        <v>0</v>
      </c>
    </row>
    <row r="338" spans="1:17" ht="15.75">
      <c r="A338" s="37" t="s">
        <v>475</v>
      </c>
      <c r="B338" s="37" t="s">
        <v>1036</v>
      </c>
      <c r="C338" s="37" t="s">
        <v>1049</v>
      </c>
      <c r="D338" s="33" t="s">
        <v>335</v>
      </c>
      <c r="E338" s="33" t="s">
        <v>1050</v>
      </c>
      <c r="F338" s="34">
        <v>12182366.81</v>
      </c>
      <c r="G338" s="34">
        <v>12819085.01</v>
      </c>
      <c r="H338" s="34">
        <v>636718.2</v>
      </c>
      <c r="I338" s="34">
        <v>636718.2</v>
      </c>
      <c r="J338" s="34">
        <v>711718.2</v>
      </c>
      <c r="K338" s="34">
        <v>0</v>
      </c>
      <c r="L338" s="34">
        <v>0</v>
      </c>
      <c r="M338" s="34">
        <v>7151366.81</v>
      </c>
      <c r="N338" s="34">
        <f t="shared" si="130"/>
        <v>5031000.000000001</v>
      </c>
      <c r="O338" s="19">
        <f t="shared" si="131"/>
        <v>1214818.2000000002</v>
      </c>
      <c r="P338" s="19">
        <f t="shared" si="132"/>
        <v>-578100.0000000002</v>
      </c>
      <c r="Q338" s="35">
        <f t="shared" si="133"/>
        <v>0</v>
      </c>
    </row>
    <row r="339" spans="1:17" ht="15.75">
      <c r="A339" s="37" t="s">
        <v>475</v>
      </c>
      <c r="B339" s="37" t="s">
        <v>1036</v>
      </c>
      <c r="C339" s="37" t="s">
        <v>1051</v>
      </c>
      <c r="D339" s="33" t="s">
        <v>335</v>
      </c>
      <c r="E339" s="33" t="s">
        <v>1052</v>
      </c>
      <c r="F339" s="34">
        <v>160783012.23</v>
      </c>
      <c r="G339" s="34">
        <v>168825784.97</v>
      </c>
      <c r="H339" s="34">
        <v>8042772.74</v>
      </c>
      <c r="I339" s="34">
        <v>8042772.74</v>
      </c>
      <c r="J339" s="34">
        <v>7108570.74</v>
      </c>
      <c r="K339" s="34">
        <v>0</v>
      </c>
      <c r="L339" s="34">
        <v>0</v>
      </c>
      <c r="M339" s="34">
        <v>29015400.23</v>
      </c>
      <c r="N339" s="34">
        <f t="shared" si="130"/>
        <v>131767611.99999999</v>
      </c>
      <c r="O339" s="19">
        <f t="shared" si="131"/>
        <v>20285331.939999998</v>
      </c>
      <c r="P339" s="19">
        <f t="shared" si="132"/>
        <v>-12242559.199999997</v>
      </c>
      <c r="Q339" s="35">
        <f t="shared" si="133"/>
        <v>0</v>
      </c>
    </row>
    <row r="340" spans="1:17" ht="15.75">
      <c r="A340" s="37" t="s">
        <v>467</v>
      </c>
      <c r="B340" s="37" t="s">
        <v>1053</v>
      </c>
      <c r="C340" s="37" t="s">
        <v>429</v>
      </c>
      <c r="D340" s="31" t="s">
        <v>344</v>
      </c>
      <c r="E340" s="31" t="s">
        <v>469</v>
      </c>
      <c r="F340" s="32">
        <f>SUM(F341:F352)</f>
        <v>496810000.92</v>
      </c>
      <c r="G340" s="32">
        <f>SUM(G341:G352)</f>
        <v>548500970.6</v>
      </c>
      <c r="H340" s="32">
        <f>SUM(H341:H352)</f>
        <v>51690969.68</v>
      </c>
      <c r="I340" s="32">
        <f aca="true" t="shared" si="134" ref="I340:Q340">SUM(I341:I352)</f>
        <v>54610801.74</v>
      </c>
      <c r="J340" s="32">
        <f>SUM(J341:J352)</f>
        <v>43026896.580000006</v>
      </c>
      <c r="K340" s="32">
        <f>SUM(K341:K352)</f>
        <v>16209823.100000001</v>
      </c>
      <c r="L340" s="32">
        <f>SUM(L341:L352)</f>
        <v>0</v>
      </c>
      <c r="M340" s="32">
        <f>SUM(M341:M352)</f>
        <v>138318768.92</v>
      </c>
      <c r="N340" s="32">
        <f t="shared" si="134"/>
        <v>358491232</v>
      </c>
      <c r="O340" s="32">
        <f t="shared" si="134"/>
        <v>95085842.87999998</v>
      </c>
      <c r="P340" s="32">
        <f t="shared" si="134"/>
        <v>-40475041.14</v>
      </c>
      <c r="Q340" s="32">
        <f t="shared" si="134"/>
        <v>0</v>
      </c>
    </row>
    <row r="341" spans="1:17" ht="15.75">
      <c r="A341" s="37" t="s">
        <v>470</v>
      </c>
      <c r="B341" s="37" t="s">
        <v>1053</v>
      </c>
      <c r="C341" s="37" t="s">
        <v>1054</v>
      </c>
      <c r="D341" s="33" t="s">
        <v>344</v>
      </c>
      <c r="E341" s="33" t="s">
        <v>345</v>
      </c>
      <c r="F341" s="34">
        <v>181371701.12</v>
      </c>
      <c r="G341" s="34">
        <v>192054331.09</v>
      </c>
      <c r="H341" s="34">
        <v>10682629.97</v>
      </c>
      <c r="I341" s="34">
        <v>10682629.97</v>
      </c>
      <c r="J341" s="34">
        <v>4123147.37</v>
      </c>
      <c r="K341" s="34">
        <v>12559482.600000001</v>
      </c>
      <c r="L341" s="34">
        <v>0</v>
      </c>
      <c r="M341" s="34">
        <v>31907201.12</v>
      </c>
      <c r="N341" s="34">
        <f aca="true" t="shared" si="135" ref="N341:N352">F341-M341</f>
        <v>149464500</v>
      </c>
      <c r="O341" s="19">
        <f aca="true" t="shared" si="136" ref="O341:O352">N341*0.1+J341+K341</f>
        <v>31629079.970000003</v>
      </c>
      <c r="P341" s="19">
        <f aca="true" t="shared" si="137" ref="P341:P352">I341-O341</f>
        <v>-20946450</v>
      </c>
      <c r="Q341" s="35">
        <f aca="true" t="shared" si="138" ref="Q341:Q352">IF(P341&lt;0,0,P341)</f>
        <v>0</v>
      </c>
    </row>
    <row r="342" spans="1:17" ht="15.75">
      <c r="A342" s="37" t="s">
        <v>475</v>
      </c>
      <c r="B342" s="37" t="s">
        <v>1053</v>
      </c>
      <c r="C342" s="37" t="s">
        <v>1055</v>
      </c>
      <c r="D342" s="33" t="s">
        <v>344</v>
      </c>
      <c r="E342" s="33" t="s">
        <v>1056</v>
      </c>
      <c r="F342" s="34">
        <v>14809969.9</v>
      </c>
      <c r="G342" s="34">
        <v>15274714.88</v>
      </c>
      <c r="H342" s="34">
        <v>464744.98</v>
      </c>
      <c r="I342" s="34">
        <v>464744.98</v>
      </c>
      <c r="J342" s="34">
        <v>464744.98</v>
      </c>
      <c r="K342" s="34">
        <v>0</v>
      </c>
      <c r="L342" s="34">
        <v>0</v>
      </c>
      <c r="M342" s="34">
        <v>2537369.9</v>
      </c>
      <c r="N342" s="34">
        <f t="shared" si="135"/>
        <v>12272600</v>
      </c>
      <c r="O342" s="19">
        <f t="shared" si="136"/>
        <v>1692004.98</v>
      </c>
      <c r="P342" s="19">
        <f t="shared" si="137"/>
        <v>-1227260</v>
      </c>
      <c r="Q342" s="35">
        <f t="shared" si="138"/>
        <v>0</v>
      </c>
    </row>
    <row r="343" spans="1:17" ht="15.75">
      <c r="A343" s="37" t="s">
        <v>475</v>
      </c>
      <c r="B343" s="37" t="s">
        <v>1053</v>
      </c>
      <c r="C343" s="37" t="s">
        <v>1057</v>
      </c>
      <c r="D343" s="33" t="s">
        <v>344</v>
      </c>
      <c r="E343" s="33" t="s">
        <v>1058</v>
      </c>
      <c r="F343" s="34">
        <v>19130299.84</v>
      </c>
      <c r="G343" s="34">
        <v>24242611.1</v>
      </c>
      <c r="H343" s="34">
        <v>5112311.26</v>
      </c>
      <c r="I343" s="34">
        <v>5112311.26</v>
      </c>
      <c r="J343" s="34">
        <v>1461970.76</v>
      </c>
      <c r="K343" s="34">
        <v>3650340.5</v>
      </c>
      <c r="L343" s="34">
        <v>0</v>
      </c>
      <c r="M343" s="34">
        <v>3806299.84</v>
      </c>
      <c r="N343" s="34">
        <f t="shared" si="135"/>
        <v>15324000</v>
      </c>
      <c r="O343" s="19">
        <f t="shared" si="136"/>
        <v>6644711.26</v>
      </c>
      <c r="P343" s="19">
        <f t="shared" si="137"/>
        <v>-1532400</v>
      </c>
      <c r="Q343" s="35">
        <f t="shared" si="138"/>
        <v>0</v>
      </c>
    </row>
    <row r="344" spans="1:17" ht="15.75">
      <c r="A344" s="37" t="s">
        <v>475</v>
      </c>
      <c r="B344" s="37" t="s">
        <v>1053</v>
      </c>
      <c r="C344" s="37" t="s">
        <v>1059</v>
      </c>
      <c r="D344" s="33" t="s">
        <v>344</v>
      </c>
      <c r="E344" s="33" t="s">
        <v>1060</v>
      </c>
      <c r="F344" s="34">
        <v>26042476.27</v>
      </c>
      <c r="G344" s="34">
        <v>30809043.5</v>
      </c>
      <c r="H344" s="34">
        <v>4766567.23</v>
      </c>
      <c r="I344" s="34">
        <v>4766567.23</v>
      </c>
      <c r="J344" s="34">
        <v>4766567.23</v>
      </c>
      <c r="K344" s="34">
        <v>0</v>
      </c>
      <c r="L344" s="34">
        <v>0</v>
      </c>
      <c r="M344" s="34">
        <v>9531196.27</v>
      </c>
      <c r="N344" s="34">
        <f t="shared" si="135"/>
        <v>16511280</v>
      </c>
      <c r="O344" s="19">
        <f t="shared" si="136"/>
        <v>6417695.23</v>
      </c>
      <c r="P344" s="19">
        <f t="shared" si="137"/>
        <v>-1651128</v>
      </c>
      <c r="Q344" s="35">
        <f t="shared" si="138"/>
        <v>0</v>
      </c>
    </row>
    <row r="345" spans="1:17" ht="15.75">
      <c r="A345" s="37" t="s">
        <v>475</v>
      </c>
      <c r="B345" s="37" t="s">
        <v>1053</v>
      </c>
      <c r="C345" s="37" t="s">
        <v>1061</v>
      </c>
      <c r="D345" s="33" t="s">
        <v>344</v>
      </c>
      <c r="E345" s="33" t="s">
        <v>1062</v>
      </c>
      <c r="F345" s="34">
        <v>22357175.82</v>
      </c>
      <c r="G345" s="34">
        <v>26659235.32</v>
      </c>
      <c r="H345" s="34">
        <v>4302059.5</v>
      </c>
      <c r="I345" s="34">
        <v>4302059.5</v>
      </c>
      <c r="J345" s="34">
        <v>4302059.5</v>
      </c>
      <c r="K345" s="34">
        <v>0</v>
      </c>
      <c r="L345" s="34">
        <v>0</v>
      </c>
      <c r="M345" s="34">
        <v>6484675.82</v>
      </c>
      <c r="N345" s="34">
        <f t="shared" si="135"/>
        <v>15872500</v>
      </c>
      <c r="O345" s="19">
        <f t="shared" si="136"/>
        <v>5889309.5</v>
      </c>
      <c r="P345" s="19">
        <f t="shared" si="137"/>
        <v>-1587250</v>
      </c>
      <c r="Q345" s="35">
        <f t="shared" si="138"/>
        <v>0</v>
      </c>
    </row>
    <row r="346" spans="1:17" ht="15.75">
      <c r="A346" s="37" t="s">
        <v>475</v>
      </c>
      <c r="B346" s="37" t="s">
        <v>1053</v>
      </c>
      <c r="C346" s="37" t="s">
        <v>1063</v>
      </c>
      <c r="D346" s="33" t="s">
        <v>344</v>
      </c>
      <c r="E346" s="33" t="s">
        <v>1064</v>
      </c>
      <c r="F346" s="34">
        <v>22790554.8</v>
      </c>
      <c r="G346" s="34">
        <v>24659493.67</v>
      </c>
      <c r="H346" s="34">
        <v>1868938.87</v>
      </c>
      <c r="I346" s="34">
        <v>1868938.87</v>
      </c>
      <c r="J346" s="34">
        <v>1368938.87</v>
      </c>
      <c r="K346" s="34"/>
      <c r="L346" s="34">
        <v>0</v>
      </c>
      <c r="M346" s="34">
        <v>10104554.8</v>
      </c>
      <c r="N346" s="34">
        <f t="shared" si="135"/>
        <v>12686000</v>
      </c>
      <c r="O346" s="19">
        <f t="shared" si="136"/>
        <v>2637538.87</v>
      </c>
      <c r="P346" s="19">
        <f t="shared" si="137"/>
        <v>-768600</v>
      </c>
      <c r="Q346" s="35">
        <f t="shared" si="138"/>
        <v>0</v>
      </c>
    </row>
    <row r="347" spans="1:17" ht="15.75">
      <c r="A347" s="37" t="s">
        <v>475</v>
      </c>
      <c r="B347" s="37" t="s">
        <v>1053</v>
      </c>
      <c r="C347" s="37" t="s">
        <v>1065</v>
      </c>
      <c r="D347" s="33" t="s">
        <v>344</v>
      </c>
      <c r="E347" s="33" t="s">
        <v>1066</v>
      </c>
      <c r="F347" s="34">
        <v>34360516.29</v>
      </c>
      <c r="G347" s="34">
        <v>31440684.23</v>
      </c>
      <c r="H347" s="34">
        <v>-2919832.06</v>
      </c>
      <c r="I347" s="34">
        <v>0</v>
      </c>
      <c r="J347" s="34">
        <v>1093917.94</v>
      </c>
      <c r="K347" s="34"/>
      <c r="L347" s="34">
        <v>0</v>
      </c>
      <c r="M347" s="34">
        <v>21645216.29</v>
      </c>
      <c r="N347" s="34">
        <f t="shared" si="135"/>
        <v>12715300</v>
      </c>
      <c r="O347" s="19">
        <f t="shared" si="136"/>
        <v>2365447.94</v>
      </c>
      <c r="P347" s="19">
        <f t="shared" si="137"/>
        <v>-2365447.94</v>
      </c>
      <c r="Q347" s="35">
        <f t="shared" si="138"/>
        <v>0</v>
      </c>
    </row>
    <row r="348" spans="1:17" ht="15.75">
      <c r="A348" s="37" t="s">
        <v>475</v>
      </c>
      <c r="B348" s="37" t="s">
        <v>1053</v>
      </c>
      <c r="C348" s="37" t="s">
        <v>1067</v>
      </c>
      <c r="D348" s="33" t="s">
        <v>344</v>
      </c>
      <c r="E348" s="33" t="s">
        <v>1068</v>
      </c>
      <c r="F348" s="34">
        <v>30253853.97</v>
      </c>
      <c r="G348" s="34">
        <v>33145731.16</v>
      </c>
      <c r="H348" s="34">
        <v>2891877.19</v>
      </c>
      <c r="I348" s="34">
        <v>2891877.19</v>
      </c>
      <c r="J348" s="34">
        <v>1841877.19</v>
      </c>
      <c r="K348" s="34">
        <v>0</v>
      </c>
      <c r="L348" s="34">
        <v>0</v>
      </c>
      <c r="M348" s="34">
        <v>16796803.97</v>
      </c>
      <c r="N348" s="34">
        <f t="shared" si="135"/>
        <v>13457050</v>
      </c>
      <c r="O348" s="19">
        <f t="shared" si="136"/>
        <v>3187582.19</v>
      </c>
      <c r="P348" s="19">
        <f t="shared" si="137"/>
        <v>-295705</v>
      </c>
      <c r="Q348" s="35">
        <f t="shared" si="138"/>
        <v>0</v>
      </c>
    </row>
    <row r="349" spans="1:17" ht="15.75">
      <c r="A349" s="37" t="s">
        <v>475</v>
      </c>
      <c r="B349" s="37" t="s">
        <v>1053</v>
      </c>
      <c r="C349" s="37" t="s">
        <v>1069</v>
      </c>
      <c r="D349" s="33" t="s">
        <v>344</v>
      </c>
      <c r="E349" s="33" t="s">
        <v>1070</v>
      </c>
      <c r="F349" s="34">
        <v>26202202</v>
      </c>
      <c r="G349" s="34">
        <v>33760124.44</v>
      </c>
      <c r="H349" s="34">
        <v>7557922.44</v>
      </c>
      <c r="I349" s="34">
        <v>7557922.44</v>
      </c>
      <c r="J349" s="34">
        <v>7557922.44</v>
      </c>
      <c r="K349" s="34">
        <v>0</v>
      </c>
      <c r="L349" s="34">
        <v>0</v>
      </c>
      <c r="M349" s="34">
        <v>7218150</v>
      </c>
      <c r="N349" s="34">
        <f t="shared" si="135"/>
        <v>18984052</v>
      </c>
      <c r="O349" s="19">
        <f t="shared" si="136"/>
        <v>9456327.64</v>
      </c>
      <c r="P349" s="19">
        <f t="shared" si="137"/>
        <v>-1898405.2000000002</v>
      </c>
      <c r="Q349" s="35">
        <f t="shared" si="138"/>
        <v>0</v>
      </c>
    </row>
    <row r="350" spans="1:17" ht="15.75">
      <c r="A350" s="37" t="s">
        <v>475</v>
      </c>
      <c r="B350" s="37" t="s">
        <v>1053</v>
      </c>
      <c r="C350" s="37" t="s">
        <v>1071</v>
      </c>
      <c r="D350" s="33" t="s">
        <v>344</v>
      </c>
      <c r="E350" s="33" t="s">
        <v>1072</v>
      </c>
      <c r="F350" s="34">
        <v>38022583.6</v>
      </c>
      <c r="G350" s="34">
        <v>38203030.02</v>
      </c>
      <c r="H350" s="34">
        <v>180446.42</v>
      </c>
      <c r="I350" s="34">
        <v>180446.42</v>
      </c>
      <c r="J350" s="34">
        <v>180446.42</v>
      </c>
      <c r="K350" s="34"/>
      <c r="L350" s="34">
        <v>0</v>
      </c>
      <c r="M350" s="34">
        <v>7103733.6</v>
      </c>
      <c r="N350" s="34">
        <f t="shared" si="135"/>
        <v>30918850</v>
      </c>
      <c r="O350" s="19">
        <f t="shared" si="136"/>
        <v>3272331.42</v>
      </c>
      <c r="P350" s="19">
        <f t="shared" si="137"/>
        <v>-3091885</v>
      </c>
      <c r="Q350" s="35">
        <f t="shared" si="138"/>
        <v>0</v>
      </c>
    </row>
    <row r="351" spans="1:17" ht="15.75">
      <c r="A351" s="37" t="s">
        <v>475</v>
      </c>
      <c r="B351" s="37" t="s">
        <v>1053</v>
      </c>
      <c r="C351" s="37" t="s">
        <v>1073</v>
      </c>
      <c r="D351" s="33" t="s">
        <v>344</v>
      </c>
      <c r="E351" s="33" t="s">
        <v>1074</v>
      </c>
      <c r="F351" s="34">
        <v>55474865.31</v>
      </c>
      <c r="G351" s="34">
        <v>67887673.5</v>
      </c>
      <c r="H351" s="34">
        <v>12412808.19</v>
      </c>
      <c r="I351" s="34">
        <v>12412808.19</v>
      </c>
      <c r="J351" s="34">
        <v>12412808.19</v>
      </c>
      <c r="K351" s="34">
        <v>0</v>
      </c>
      <c r="L351" s="34">
        <v>0</v>
      </c>
      <c r="M351" s="34">
        <v>6674865.31</v>
      </c>
      <c r="N351" s="34">
        <f t="shared" si="135"/>
        <v>48800000</v>
      </c>
      <c r="O351" s="19">
        <f t="shared" si="136"/>
        <v>17292808.189999998</v>
      </c>
      <c r="P351" s="19">
        <f t="shared" si="137"/>
        <v>-4879999.999999998</v>
      </c>
      <c r="Q351" s="35">
        <f t="shared" si="138"/>
        <v>0</v>
      </c>
    </row>
    <row r="352" spans="1:17" ht="15.75">
      <c r="A352" s="37" t="s">
        <v>475</v>
      </c>
      <c r="B352" s="37" t="s">
        <v>1053</v>
      </c>
      <c r="C352" s="37" t="s">
        <v>1075</v>
      </c>
      <c r="D352" s="33" t="s">
        <v>344</v>
      </c>
      <c r="E352" s="33" t="s">
        <v>1076</v>
      </c>
      <c r="F352" s="34">
        <v>25993802</v>
      </c>
      <c r="G352" s="34">
        <v>30364297.69</v>
      </c>
      <c r="H352" s="34">
        <v>4370495.69</v>
      </c>
      <c r="I352" s="34">
        <v>4370495.69</v>
      </c>
      <c r="J352" s="34">
        <v>3452495.69</v>
      </c>
      <c r="K352" s="34">
        <v>0</v>
      </c>
      <c r="L352" s="34">
        <v>0</v>
      </c>
      <c r="M352" s="34">
        <v>14508702</v>
      </c>
      <c r="N352" s="34">
        <f t="shared" si="135"/>
        <v>11485100</v>
      </c>
      <c r="O352" s="19">
        <f t="shared" si="136"/>
        <v>4601005.6899999995</v>
      </c>
      <c r="P352" s="19">
        <f t="shared" si="137"/>
        <v>-230509.99999999907</v>
      </c>
      <c r="Q352" s="35">
        <f t="shared" si="138"/>
        <v>0</v>
      </c>
    </row>
    <row r="353" spans="1:17" ht="15.75">
      <c r="A353" s="37" t="s">
        <v>467</v>
      </c>
      <c r="B353" s="37" t="s">
        <v>1077</v>
      </c>
      <c r="C353" s="37" t="s">
        <v>429</v>
      </c>
      <c r="D353" s="31" t="s">
        <v>357</v>
      </c>
      <c r="E353" s="31" t="s">
        <v>469</v>
      </c>
      <c r="F353" s="32">
        <f>SUM(F354:F363)</f>
        <v>369216354.27000004</v>
      </c>
      <c r="G353" s="32">
        <f>SUM(G354:G363)</f>
        <v>410143674.70000005</v>
      </c>
      <c r="H353" s="32">
        <f>SUM(H354:H363)</f>
        <v>40927320.42999999</v>
      </c>
      <c r="I353" s="32">
        <f aca="true" t="shared" si="139" ref="I353:Q353">SUM(I354:I363)</f>
        <v>40927320.42999999</v>
      </c>
      <c r="J353" s="32">
        <f>SUM(J354:J363)</f>
        <v>41927320.42999999</v>
      </c>
      <c r="K353" s="32"/>
      <c r="L353" s="32">
        <f>SUM(L354:L363)</f>
        <v>0</v>
      </c>
      <c r="M353" s="32">
        <f>SUM(M354:M363)</f>
        <v>79734654.27</v>
      </c>
      <c r="N353" s="32">
        <f t="shared" si="139"/>
        <v>289481700</v>
      </c>
      <c r="O353" s="32">
        <f t="shared" si="139"/>
        <v>70875490.42999999</v>
      </c>
      <c r="P353" s="32">
        <f t="shared" si="139"/>
        <v>-29948170</v>
      </c>
      <c r="Q353" s="32">
        <f t="shared" si="139"/>
        <v>0</v>
      </c>
    </row>
    <row r="354" spans="1:17" ht="15.75">
      <c r="A354" s="37" t="s">
        <v>470</v>
      </c>
      <c r="B354" s="37" t="s">
        <v>1077</v>
      </c>
      <c r="C354" s="37" t="s">
        <v>1078</v>
      </c>
      <c r="D354" s="33" t="s">
        <v>357</v>
      </c>
      <c r="E354" s="33" t="s">
        <v>1079</v>
      </c>
      <c r="F354" s="34">
        <v>207609170.01</v>
      </c>
      <c r="G354" s="34">
        <v>237011398.04</v>
      </c>
      <c r="H354" s="34">
        <v>29402228.03</v>
      </c>
      <c r="I354" s="34">
        <v>29402228.03</v>
      </c>
      <c r="J354" s="34">
        <v>29402228.03</v>
      </c>
      <c r="K354" s="34">
        <v>0</v>
      </c>
      <c r="L354" s="34">
        <v>0</v>
      </c>
      <c r="M354" s="34">
        <v>17109170.01</v>
      </c>
      <c r="N354" s="34">
        <f aca="true" t="shared" si="140" ref="N354:N363">F354-M354</f>
        <v>190500000</v>
      </c>
      <c r="O354" s="19">
        <f aca="true" t="shared" si="141" ref="O354:O363">N354*0.1+J354+K354</f>
        <v>48452228.03</v>
      </c>
      <c r="P354" s="19">
        <f aca="true" t="shared" si="142" ref="P354:P363">I354-O354</f>
        <v>-19050000</v>
      </c>
      <c r="Q354" s="35">
        <f aca="true" t="shared" si="143" ref="Q354:Q363">IF(P354&lt;0,0,P354)</f>
        <v>0</v>
      </c>
    </row>
    <row r="355" spans="1:17" ht="15.75">
      <c r="A355" s="37" t="s">
        <v>475</v>
      </c>
      <c r="B355" s="37" t="s">
        <v>1077</v>
      </c>
      <c r="C355" s="37" t="s">
        <v>1080</v>
      </c>
      <c r="D355" s="33" t="s">
        <v>357</v>
      </c>
      <c r="E355" s="33" t="s">
        <v>1081</v>
      </c>
      <c r="F355" s="34">
        <v>9113407.13</v>
      </c>
      <c r="G355" s="34">
        <v>10229818.06</v>
      </c>
      <c r="H355" s="34">
        <v>1116410.93</v>
      </c>
      <c r="I355" s="34">
        <v>1116410.93</v>
      </c>
      <c r="J355" s="34">
        <v>1116410.93</v>
      </c>
      <c r="K355" s="34">
        <v>0</v>
      </c>
      <c r="L355" s="34">
        <v>0</v>
      </c>
      <c r="M355" s="34">
        <v>4598407.13</v>
      </c>
      <c r="N355" s="34">
        <f t="shared" si="140"/>
        <v>4515000.000000001</v>
      </c>
      <c r="O355" s="19">
        <f t="shared" si="141"/>
        <v>1567910.9300000002</v>
      </c>
      <c r="P355" s="19">
        <f t="shared" si="142"/>
        <v>-451500.00000000023</v>
      </c>
      <c r="Q355" s="35">
        <f t="shared" si="143"/>
        <v>0</v>
      </c>
    </row>
    <row r="356" spans="1:17" ht="15.75">
      <c r="A356" s="37" t="s">
        <v>475</v>
      </c>
      <c r="B356" s="37" t="s">
        <v>1077</v>
      </c>
      <c r="C356" s="37" t="s">
        <v>1082</v>
      </c>
      <c r="D356" s="33" t="s">
        <v>357</v>
      </c>
      <c r="E356" s="33" t="s">
        <v>1083</v>
      </c>
      <c r="F356" s="34">
        <v>24416993.86</v>
      </c>
      <c r="G356" s="34">
        <v>24672279.94</v>
      </c>
      <c r="H356" s="34">
        <v>255286.08</v>
      </c>
      <c r="I356" s="34">
        <v>255286.08</v>
      </c>
      <c r="J356" s="34">
        <v>955286.08</v>
      </c>
      <c r="K356" s="34"/>
      <c r="L356" s="34">
        <v>0</v>
      </c>
      <c r="M356" s="34">
        <v>15221993.86</v>
      </c>
      <c r="N356" s="34">
        <f t="shared" si="140"/>
        <v>9195000</v>
      </c>
      <c r="O356" s="19">
        <f t="shared" si="141"/>
        <v>1874786.08</v>
      </c>
      <c r="P356" s="19">
        <f t="shared" si="142"/>
        <v>-1619500</v>
      </c>
      <c r="Q356" s="35">
        <f t="shared" si="143"/>
        <v>0</v>
      </c>
    </row>
    <row r="357" spans="1:17" ht="15.75">
      <c r="A357" s="37" t="s">
        <v>475</v>
      </c>
      <c r="B357" s="37" t="s">
        <v>1077</v>
      </c>
      <c r="C357" s="37" t="s">
        <v>1084</v>
      </c>
      <c r="D357" s="33" t="s">
        <v>357</v>
      </c>
      <c r="E357" s="33" t="s">
        <v>361</v>
      </c>
      <c r="F357" s="34">
        <v>14484841.68</v>
      </c>
      <c r="G357" s="34">
        <v>15478721</v>
      </c>
      <c r="H357" s="34">
        <v>993879.32</v>
      </c>
      <c r="I357" s="34">
        <v>993879.32</v>
      </c>
      <c r="J357" s="34">
        <v>993879.32</v>
      </c>
      <c r="K357" s="34">
        <v>0</v>
      </c>
      <c r="L357" s="34">
        <v>0</v>
      </c>
      <c r="M357" s="34">
        <v>9220141.68</v>
      </c>
      <c r="N357" s="34">
        <f t="shared" si="140"/>
        <v>5264700</v>
      </c>
      <c r="O357" s="19">
        <f t="shared" si="141"/>
        <v>1520349.3199999998</v>
      </c>
      <c r="P357" s="19">
        <f t="shared" si="142"/>
        <v>-526469.9999999999</v>
      </c>
      <c r="Q357" s="35">
        <f t="shared" si="143"/>
        <v>0</v>
      </c>
    </row>
    <row r="358" spans="1:17" ht="15.75">
      <c r="A358" s="37" t="s">
        <v>475</v>
      </c>
      <c r="B358" s="37" t="s">
        <v>1077</v>
      </c>
      <c r="C358" s="37" t="s">
        <v>1085</v>
      </c>
      <c r="D358" s="33" t="s">
        <v>357</v>
      </c>
      <c r="E358" s="33" t="s">
        <v>1086</v>
      </c>
      <c r="F358" s="34">
        <v>34669111.42</v>
      </c>
      <c r="G358" s="34">
        <v>37530995.44</v>
      </c>
      <c r="H358" s="34">
        <v>2861884.02</v>
      </c>
      <c r="I358" s="34">
        <v>2861884.02</v>
      </c>
      <c r="J358" s="34">
        <v>2861884.02</v>
      </c>
      <c r="K358" s="34">
        <v>0</v>
      </c>
      <c r="L358" s="34">
        <v>0</v>
      </c>
      <c r="M358" s="34">
        <v>3158111.42</v>
      </c>
      <c r="N358" s="34">
        <f t="shared" si="140"/>
        <v>31511000</v>
      </c>
      <c r="O358" s="19">
        <f t="shared" si="141"/>
        <v>6012984.02</v>
      </c>
      <c r="P358" s="19">
        <f t="shared" si="142"/>
        <v>-3151099.9999999995</v>
      </c>
      <c r="Q358" s="35">
        <f t="shared" si="143"/>
        <v>0</v>
      </c>
    </row>
    <row r="359" spans="1:17" ht="15.75">
      <c r="A359" s="37" t="s">
        <v>475</v>
      </c>
      <c r="B359" s="37" t="s">
        <v>1077</v>
      </c>
      <c r="C359" s="37" t="s">
        <v>1087</v>
      </c>
      <c r="D359" s="33" t="s">
        <v>357</v>
      </c>
      <c r="E359" s="33" t="s">
        <v>1088</v>
      </c>
      <c r="F359" s="34">
        <v>12621572.71</v>
      </c>
      <c r="G359" s="34">
        <v>15164243.69</v>
      </c>
      <c r="H359" s="34">
        <v>2542670.98</v>
      </c>
      <c r="I359" s="34">
        <v>2542670.98</v>
      </c>
      <c r="J359" s="34">
        <v>2542670.98</v>
      </c>
      <c r="K359" s="34">
        <v>0</v>
      </c>
      <c r="L359" s="34">
        <v>0</v>
      </c>
      <c r="M359" s="34">
        <v>3733572.71</v>
      </c>
      <c r="N359" s="34">
        <f t="shared" si="140"/>
        <v>8888000</v>
      </c>
      <c r="O359" s="19">
        <f t="shared" si="141"/>
        <v>3431470.98</v>
      </c>
      <c r="P359" s="19">
        <f t="shared" si="142"/>
        <v>-888800</v>
      </c>
      <c r="Q359" s="35">
        <f t="shared" si="143"/>
        <v>0</v>
      </c>
    </row>
    <row r="360" spans="1:17" ht="15.75">
      <c r="A360" s="37" t="s">
        <v>475</v>
      </c>
      <c r="B360" s="37" t="s">
        <v>1077</v>
      </c>
      <c r="C360" s="37" t="s">
        <v>1089</v>
      </c>
      <c r="D360" s="33" t="s">
        <v>357</v>
      </c>
      <c r="E360" s="33" t="s">
        <v>1090</v>
      </c>
      <c r="F360" s="34">
        <v>15285065.23</v>
      </c>
      <c r="G360" s="34">
        <v>16019772.3</v>
      </c>
      <c r="H360" s="34">
        <v>734707.07</v>
      </c>
      <c r="I360" s="34">
        <v>734707.07</v>
      </c>
      <c r="J360" s="34">
        <v>734707.07</v>
      </c>
      <c r="K360" s="34">
        <v>0</v>
      </c>
      <c r="L360" s="34">
        <v>0</v>
      </c>
      <c r="M360" s="34">
        <v>3531065.23</v>
      </c>
      <c r="N360" s="34">
        <f t="shared" si="140"/>
        <v>11754000</v>
      </c>
      <c r="O360" s="19">
        <f t="shared" si="141"/>
        <v>1910107.0699999998</v>
      </c>
      <c r="P360" s="19">
        <f t="shared" si="142"/>
        <v>-1175400</v>
      </c>
      <c r="Q360" s="35">
        <f t="shared" si="143"/>
        <v>0</v>
      </c>
    </row>
    <row r="361" spans="1:17" ht="15.75">
      <c r="A361" s="37" t="s">
        <v>475</v>
      </c>
      <c r="B361" s="37" t="s">
        <v>1077</v>
      </c>
      <c r="C361" s="37" t="s">
        <v>1091</v>
      </c>
      <c r="D361" s="33" t="s">
        <v>357</v>
      </c>
      <c r="E361" s="33" t="s">
        <v>1092</v>
      </c>
      <c r="F361" s="34">
        <v>9551481.44</v>
      </c>
      <c r="G361" s="34">
        <v>10626267.06</v>
      </c>
      <c r="H361" s="34">
        <v>1074785.62</v>
      </c>
      <c r="I361" s="34">
        <v>1074785.62</v>
      </c>
      <c r="J361" s="34">
        <v>1074785.62</v>
      </c>
      <c r="K361" s="34">
        <v>0</v>
      </c>
      <c r="L361" s="34">
        <v>0</v>
      </c>
      <c r="M361" s="34">
        <v>4418481.44</v>
      </c>
      <c r="N361" s="34">
        <f t="shared" si="140"/>
        <v>5132999.999999999</v>
      </c>
      <c r="O361" s="19">
        <f t="shared" si="141"/>
        <v>1588085.62</v>
      </c>
      <c r="P361" s="19">
        <f t="shared" si="142"/>
        <v>-513300</v>
      </c>
      <c r="Q361" s="35">
        <f t="shared" si="143"/>
        <v>0</v>
      </c>
    </row>
    <row r="362" spans="1:17" ht="15.75">
      <c r="A362" s="37" t="s">
        <v>475</v>
      </c>
      <c r="B362" s="37" t="s">
        <v>1077</v>
      </c>
      <c r="C362" s="37" t="s">
        <v>1093</v>
      </c>
      <c r="D362" s="33" t="s">
        <v>357</v>
      </c>
      <c r="E362" s="33" t="s">
        <v>1094</v>
      </c>
      <c r="F362" s="34">
        <v>10985327.36</v>
      </c>
      <c r="G362" s="34">
        <v>11983408.16</v>
      </c>
      <c r="H362" s="34">
        <v>998080.8</v>
      </c>
      <c r="I362" s="34">
        <v>998080.8</v>
      </c>
      <c r="J362" s="34">
        <v>1298080.8</v>
      </c>
      <c r="K362" s="34"/>
      <c r="L362" s="34">
        <v>0</v>
      </c>
      <c r="M362" s="34">
        <v>2194327.36</v>
      </c>
      <c r="N362" s="34">
        <f t="shared" si="140"/>
        <v>8791000</v>
      </c>
      <c r="O362" s="19">
        <f t="shared" si="141"/>
        <v>2177180.8</v>
      </c>
      <c r="P362" s="19">
        <f t="shared" si="142"/>
        <v>-1179099.9999999998</v>
      </c>
      <c r="Q362" s="35">
        <f t="shared" si="143"/>
        <v>0</v>
      </c>
    </row>
    <row r="363" spans="1:17" ht="15.75">
      <c r="A363" s="37" t="s">
        <v>475</v>
      </c>
      <c r="B363" s="37" t="s">
        <v>1077</v>
      </c>
      <c r="C363" s="37" t="s">
        <v>1095</v>
      </c>
      <c r="D363" s="33" t="s">
        <v>357</v>
      </c>
      <c r="E363" s="33" t="s">
        <v>1096</v>
      </c>
      <c r="F363" s="34">
        <v>30479383.43</v>
      </c>
      <c r="G363" s="34">
        <v>31426771.01</v>
      </c>
      <c r="H363" s="34">
        <v>947387.58</v>
      </c>
      <c r="I363" s="34">
        <v>947387.58</v>
      </c>
      <c r="J363" s="34">
        <v>947387.58</v>
      </c>
      <c r="K363" s="34">
        <v>0</v>
      </c>
      <c r="L363" s="34">
        <v>0</v>
      </c>
      <c r="M363" s="34">
        <v>16549383.43</v>
      </c>
      <c r="N363" s="34">
        <f t="shared" si="140"/>
        <v>13930000</v>
      </c>
      <c r="O363" s="19">
        <f t="shared" si="141"/>
        <v>2340387.58</v>
      </c>
      <c r="P363" s="19">
        <f t="shared" si="142"/>
        <v>-1393000</v>
      </c>
      <c r="Q363" s="35">
        <f t="shared" si="143"/>
        <v>0</v>
      </c>
    </row>
    <row r="364" spans="1:17" ht="15.75">
      <c r="A364" s="37" t="s">
        <v>467</v>
      </c>
      <c r="B364" s="37" t="s">
        <v>1097</v>
      </c>
      <c r="C364" s="37" t="s">
        <v>429</v>
      </c>
      <c r="D364" s="31" t="s">
        <v>368</v>
      </c>
      <c r="E364" s="31" t="s">
        <v>469</v>
      </c>
      <c r="F364" s="32">
        <f>SUM(F365:F377)</f>
        <v>507302142.21</v>
      </c>
      <c r="G364" s="32">
        <f>SUM(G365:G377)</f>
        <v>560136756.1200001</v>
      </c>
      <c r="H364" s="32">
        <f>SUM(H365:H377)</f>
        <v>52834613.91</v>
      </c>
      <c r="I364" s="32">
        <f aca="true" t="shared" si="144" ref="I364:Q364">SUM(I365:I377)</f>
        <v>52834613.91</v>
      </c>
      <c r="J364" s="32">
        <f>SUM(J365:J377)</f>
        <v>35782020.91</v>
      </c>
      <c r="K364" s="32">
        <f>SUM(K365:K377)</f>
        <v>1682000</v>
      </c>
      <c r="L364" s="32">
        <f>SUM(L365:L377)</f>
        <v>162900</v>
      </c>
      <c r="M364" s="32">
        <f>SUM(M365:M377)</f>
        <v>180340442.21000004</v>
      </c>
      <c r="N364" s="32">
        <f t="shared" si="144"/>
        <v>326961700</v>
      </c>
      <c r="O364" s="32">
        <f t="shared" si="144"/>
        <v>69798690.91</v>
      </c>
      <c r="P364" s="32">
        <f t="shared" si="144"/>
        <v>-16964077</v>
      </c>
      <c r="Q364" s="32">
        <f t="shared" si="144"/>
        <v>0</v>
      </c>
    </row>
    <row r="365" spans="1:17" ht="15.75">
      <c r="A365" s="37" t="s">
        <v>470</v>
      </c>
      <c r="B365" s="37" t="s">
        <v>1097</v>
      </c>
      <c r="C365" s="37" t="s">
        <v>1098</v>
      </c>
      <c r="D365" s="33" t="s">
        <v>368</v>
      </c>
      <c r="E365" s="33" t="s">
        <v>369</v>
      </c>
      <c r="F365" s="34">
        <v>274570786.04</v>
      </c>
      <c r="G365" s="34">
        <v>295890380</v>
      </c>
      <c r="H365" s="34">
        <v>21319593.96</v>
      </c>
      <c r="I365" s="34">
        <v>21319593.96</v>
      </c>
      <c r="J365" s="34">
        <v>5949000.96</v>
      </c>
      <c r="K365" s="34">
        <v>0</v>
      </c>
      <c r="L365" s="34">
        <v>162900</v>
      </c>
      <c r="M365" s="34">
        <v>69450286.04</v>
      </c>
      <c r="N365" s="34">
        <f aca="true" t="shared" si="145" ref="N365:N377">F365-M365</f>
        <v>205120500</v>
      </c>
      <c r="O365" s="19">
        <f aca="true" t="shared" si="146" ref="O365:O377">N365*0.1+J365+K365</f>
        <v>26461050.96</v>
      </c>
      <c r="P365" s="19">
        <f aca="true" t="shared" si="147" ref="P365:P377">I365-O365</f>
        <v>-5141457</v>
      </c>
      <c r="Q365" s="35">
        <f aca="true" t="shared" si="148" ref="Q365:Q377">IF(P365&lt;0,0,P365)</f>
        <v>0</v>
      </c>
    </row>
    <row r="366" spans="1:17" ht="15.75">
      <c r="A366" s="37" t="s">
        <v>475</v>
      </c>
      <c r="B366" s="37" t="s">
        <v>1097</v>
      </c>
      <c r="C366" s="37" t="s">
        <v>1099</v>
      </c>
      <c r="D366" s="33" t="s">
        <v>368</v>
      </c>
      <c r="E366" s="33" t="s">
        <v>1100</v>
      </c>
      <c r="F366" s="34">
        <v>24704586.47</v>
      </c>
      <c r="G366" s="34">
        <v>25148264.72</v>
      </c>
      <c r="H366" s="34">
        <v>443678.25</v>
      </c>
      <c r="I366" s="34">
        <v>443678.25</v>
      </c>
      <c r="J366" s="34">
        <v>443678.25</v>
      </c>
      <c r="K366" s="34">
        <v>0</v>
      </c>
      <c r="L366" s="34">
        <v>0</v>
      </c>
      <c r="M366" s="34">
        <v>17474586.47</v>
      </c>
      <c r="N366" s="34">
        <f t="shared" si="145"/>
        <v>7230000</v>
      </c>
      <c r="O366" s="19">
        <f>N366*0.05+J366+K366+L366</f>
        <v>805178.25</v>
      </c>
      <c r="P366" s="19">
        <f t="shared" si="147"/>
        <v>-361500</v>
      </c>
      <c r="Q366" s="35">
        <f t="shared" si="148"/>
        <v>0</v>
      </c>
    </row>
    <row r="367" spans="1:17" ht="15.75">
      <c r="A367" s="37" t="s">
        <v>475</v>
      </c>
      <c r="B367" s="37" t="s">
        <v>1097</v>
      </c>
      <c r="C367" s="37" t="s">
        <v>1101</v>
      </c>
      <c r="D367" s="33" t="s">
        <v>368</v>
      </c>
      <c r="E367" s="33" t="s">
        <v>1102</v>
      </c>
      <c r="F367" s="34">
        <v>30430966.14</v>
      </c>
      <c r="G367" s="34">
        <v>38224556.11</v>
      </c>
      <c r="H367" s="34">
        <v>7793589.97</v>
      </c>
      <c r="I367" s="34">
        <v>7793589.97</v>
      </c>
      <c r="J367" s="34">
        <v>7793589.97</v>
      </c>
      <c r="K367" s="34">
        <v>0</v>
      </c>
      <c r="L367" s="34">
        <v>0</v>
      </c>
      <c r="M367" s="34">
        <v>10759066.14</v>
      </c>
      <c r="N367" s="34">
        <f t="shared" si="145"/>
        <v>19671900</v>
      </c>
      <c r="O367" s="19">
        <f t="shared" si="146"/>
        <v>9760779.969999999</v>
      </c>
      <c r="P367" s="19">
        <f t="shared" si="147"/>
        <v>-1967189.999999999</v>
      </c>
      <c r="Q367" s="35">
        <f t="shared" si="148"/>
        <v>0</v>
      </c>
    </row>
    <row r="368" spans="1:17" ht="15.75">
      <c r="A368" s="37" t="s">
        <v>475</v>
      </c>
      <c r="B368" s="37" t="s">
        <v>1097</v>
      </c>
      <c r="C368" s="37" t="s">
        <v>1103</v>
      </c>
      <c r="D368" s="33" t="s">
        <v>368</v>
      </c>
      <c r="E368" s="33" t="s">
        <v>1104</v>
      </c>
      <c r="F368" s="34">
        <v>11552435.49</v>
      </c>
      <c r="G368" s="34">
        <v>12541623.99</v>
      </c>
      <c r="H368" s="34">
        <v>989188.5</v>
      </c>
      <c r="I368" s="34">
        <v>989188.5</v>
      </c>
      <c r="J368" s="34">
        <v>989188.5</v>
      </c>
      <c r="K368" s="34">
        <v>0</v>
      </c>
      <c r="L368" s="34">
        <v>0</v>
      </c>
      <c r="M368" s="34">
        <v>6483435.49</v>
      </c>
      <c r="N368" s="34">
        <f t="shared" si="145"/>
        <v>5069000</v>
      </c>
      <c r="O368" s="19">
        <f t="shared" si="146"/>
        <v>1496088.5</v>
      </c>
      <c r="P368" s="19">
        <f t="shared" si="147"/>
        <v>-506900</v>
      </c>
      <c r="Q368" s="35">
        <f t="shared" si="148"/>
        <v>0</v>
      </c>
    </row>
    <row r="369" spans="1:17" ht="15.75">
      <c r="A369" s="37" t="s">
        <v>475</v>
      </c>
      <c r="B369" s="37" t="s">
        <v>1097</v>
      </c>
      <c r="C369" s="37" t="s">
        <v>1105</v>
      </c>
      <c r="D369" s="33" t="s">
        <v>368</v>
      </c>
      <c r="E369" s="33" t="s">
        <v>1106</v>
      </c>
      <c r="F369" s="34">
        <v>10240905.31</v>
      </c>
      <c r="G369" s="34">
        <v>11217089.31</v>
      </c>
      <c r="H369" s="34">
        <v>976184</v>
      </c>
      <c r="I369" s="34">
        <v>976184</v>
      </c>
      <c r="J369" s="34">
        <v>953184</v>
      </c>
      <c r="K369" s="34">
        <v>23000</v>
      </c>
      <c r="L369" s="34">
        <v>0</v>
      </c>
      <c r="M369" s="34">
        <v>5606405.31</v>
      </c>
      <c r="N369" s="34">
        <f t="shared" si="145"/>
        <v>4634500.000000001</v>
      </c>
      <c r="O369" s="19">
        <f t="shared" si="146"/>
        <v>1439634</v>
      </c>
      <c r="P369" s="19">
        <f t="shared" si="147"/>
        <v>-463450</v>
      </c>
      <c r="Q369" s="35">
        <f t="shared" si="148"/>
        <v>0</v>
      </c>
    </row>
    <row r="370" spans="1:17" ht="15.75">
      <c r="A370" s="37" t="s">
        <v>475</v>
      </c>
      <c r="B370" s="37" t="s">
        <v>1097</v>
      </c>
      <c r="C370" s="37" t="s">
        <v>1107</v>
      </c>
      <c r="D370" s="33" t="s">
        <v>368</v>
      </c>
      <c r="E370" s="33" t="s">
        <v>1108</v>
      </c>
      <c r="F370" s="34">
        <v>9938387.92</v>
      </c>
      <c r="G370" s="34">
        <v>11469659</v>
      </c>
      <c r="H370" s="34">
        <v>1531271.08</v>
      </c>
      <c r="I370" s="34">
        <v>1531271.08</v>
      </c>
      <c r="J370" s="34">
        <v>1531271.08</v>
      </c>
      <c r="K370" s="34">
        <v>0</v>
      </c>
      <c r="L370" s="34">
        <v>0</v>
      </c>
      <c r="M370" s="34">
        <v>7238387.92</v>
      </c>
      <c r="N370" s="34">
        <f t="shared" si="145"/>
        <v>2700000</v>
      </c>
      <c r="O370" s="19">
        <f t="shared" si="146"/>
        <v>1801271.08</v>
      </c>
      <c r="P370" s="19">
        <f t="shared" si="147"/>
        <v>-270000</v>
      </c>
      <c r="Q370" s="35">
        <f t="shared" si="148"/>
        <v>0</v>
      </c>
    </row>
    <row r="371" spans="1:17" ht="15.75">
      <c r="A371" s="37" t="s">
        <v>475</v>
      </c>
      <c r="B371" s="37" t="s">
        <v>1097</v>
      </c>
      <c r="C371" s="37" t="s">
        <v>1109</v>
      </c>
      <c r="D371" s="33" t="s">
        <v>368</v>
      </c>
      <c r="E371" s="33" t="s">
        <v>1110</v>
      </c>
      <c r="F371" s="34">
        <v>20190988.67</v>
      </c>
      <c r="G371" s="34">
        <v>23029289.25</v>
      </c>
      <c r="H371" s="34">
        <v>2838300.58</v>
      </c>
      <c r="I371" s="34">
        <v>2838300.58</v>
      </c>
      <c r="J371" s="34">
        <v>1838300.58</v>
      </c>
      <c r="K371" s="34">
        <v>1000000</v>
      </c>
      <c r="L371" s="34">
        <v>0</v>
      </c>
      <c r="M371" s="34">
        <v>10315988.67</v>
      </c>
      <c r="N371" s="34">
        <f t="shared" si="145"/>
        <v>9875000.000000002</v>
      </c>
      <c r="O371" s="19">
        <f t="shared" si="146"/>
        <v>3825800.58</v>
      </c>
      <c r="P371" s="19">
        <f t="shared" si="147"/>
        <v>-987500</v>
      </c>
      <c r="Q371" s="35">
        <f t="shared" si="148"/>
        <v>0</v>
      </c>
    </row>
    <row r="372" spans="1:17" ht="15.75">
      <c r="A372" s="37" t="s">
        <v>475</v>
      </c>
      <c r="B372" s="37" t="s">
        <v>1097</v>
      </c>
      <c r="C372" s="37" t="s">
        <v>923</v>
      </c>
      <c r="D372" s="33" t="s">
        <v>368</v>
      </c>
      <c r="E372" s="33" t="s">
        <v>924</v>
      </c>
      <c r="F372" s="34">
        <v>14579226.33</v>
      </c>
      <c r="G372" s="34">
        <v>16461051.23</v>
      </c>
      <c r="H372" s="34">
        <v>1881824.9</v>
      </c>
      <c r="I372" s="34">
        <v>1881824.9</v>
      </c>
      <c r="J372" s="34">
        <v>1222824.9</v>
      </c>
      <c r="K372" s="34">
        <v>659000</v>
      </c>
      <c r="L372" s="34">
        <v>0</v>
      </c>
      <c r="M372" s="34">
        <v>10944826.33</v>
      </c>
      <c r="N372" s="34">
        <f t="shared" si="145"/>
        <v>3634400</v>
      </c>
      <c r="O372" s="19">
        <f t="shared" si="146"/>
        <v>2245264.9</v>
      </c>
      <c r="P372" s="19">
        <f t="shared" si="147"/>
        <v>-363440</v>
      </c>
      <c r="Q372" s="35">
        <f t="shared" si="148"/>
        <v>0</v>
      </c>
    </row>
    <row r="373" spans="1:17" ht="15.75">
      <c r="A373" s="37" t="s">
        <v>475</v>
      </c>
      <c r="B373" s="37" t="s">
        <v>1097</v>
      </c>
      <c r="C373" s="37" t="s">
        <v>1111</v>
      </c>
      <c r="D373" s="33" t="s">
        <v>368</v>
      </c>
      <c r="E373" s="33" t="s">
        <v>1112</v>
      </c>
      <c r="F373" s="34">
        <v>32378953.93</v>
      </c>
      <c r="G373" s="34">
        <v>40107039</v>
      </c>
      <c r="H373" s="34">
        <v>7728085.07</v>
      </c>
      <c r="I373" s="34">
        <v>7728085.07</v>
      </c>
      <c r="J373" s="34">
        <v>7728085.07</v>
      </c>
      <c r="K373" s="34">
        <v>0</v>
      </c>
      <c r="L373" s="34">
        <v>0</v>
      </c>
      <c r="M373" s="34">
        <v>5814953.93</v>
      </c>
      <c r="N373" s="34">
        <f t="shared" si="145"/>
        <v>26564000</v>
      </c>
      <c r="O373" s="19">
        <f t="shared" si="146"/>
        <v>10384485.07</v>
      </c>
      <c r="P373" s="19">
        <f t="shared" si="147"/>
        <v>-2656400</v>
      </c>
      <c r="Q373" s="35">
        <f t="shared" si="148"/>
        <v>0</v>
      </c>
    </row>
    <row r="374" spans="1:17" ht="15.75">
      <c r="A374" s="37" t="s">
        <v>475</v>
      </c>
      <c r="B374" s="37" t="s">
        <v>1097</v>
      </c>
      <c r="C374" s="37" t="s">
        <v>1113</v>
      </c>
      <c r="D374" s="33" t="s">
        <v>368</v>
      </c>
      <c r="E374" s="33" t="s">
        <v>1114</v>
      </c>
      <c r="F374" s="34">
        <v>22520557.37</v>
      </c>
      <c r="G374" s="34">
        <v>25789922.69</v>
      </c>
      <c r="H374" s="34">
        <v>3269365.32</v>
      </c>
      <c r="I374" s="34">
        <v>3269365.32</v>
      </c>
      <c r="J374" s="34">
        <v>3269365.32</v>
      </c>
      <c r="K374" s="34">
        <v>0</v>
      </c>
      <c r="L374" s="34">
        <v>0</v>
      </c>
      <c r="M374" s="34">
        <v>8823557.37</v>
      </c>
      <c r="N374" s="34">
        <f t="shared" si="145"/>
        <v>13697000.000000002</v>
      </c>
      <c r="O374" s="19">
        <f t="shared" si="146"/>
        <v>4639065.32</v>
      </c>
      <c r="P374" s="19">
        <f t="shared" si="147"/>
        <v>-1369700.0000000005</v>
      </c>
      <c r="Q374" s="35">
        <f t="shared" si="148"/>
        <v>0</v>
      </c>
    </row>
    <row r="375" spans="1:17" ht="15.75">
      <c r="A375" s="37" t="s">
        <v>475</v>
      </c>
      <c r="B375" s="37" t="s">
        <v>1097</v>
      </c>
      <c r="C375" s="37" t="s">
        <v>1115</v>
      </c>
      <c r="D375" s="33" t="s">
        <v>368</v>
      </c>
      <c r="E375" s="33" t="s">
        <v>1116</v>
      </c>
      <c r="F375" s="34">
        <v>28633861.47</v>
      </c>
      <c r="G375" s="34">
        <v>28655224.72</v>
      </c>
      <c r="H375" s="34">
        <v>21363.25</v>
      </c>
      <c r="I375" s="34">
        <v>21363.25</v>
      </c>
      <c r="J375" s="34">
        <v>21363.25</v>
      </c>
      <c r="K375" s="34">
        <v>0</v>
      </c>
      <c r="L375" s="34">
        <v>0</v>
      </c>
      <c r="M375" s="34">
        <v>12587861.47</v>
      </c>
      <c r="N375" s="34">
        <f t="shared" si="145"/>
        <v>16045999.999999998</v>
      </c>
      <c r="O375" s="19">
        <f t="shared" si="146"/>
        <v>1625963.25</v>
      </c>
      <c r="P375" s="19">
        <f t="shared" si="147"/>
        <v>-1604600</v>
      </c>
      <c r="Q375" s="35">
        <f t="shared" si="148"/>
        <v>0</v>
      </c>
    </row>
    <row r="376" spans="1:17" ht="15.75">
      <c r="A376" s="37" t="s">
        <v>475</v>
      </c>
      <c r="B376" s="37" t="s">
        <v>1097</v>
      </c>
      <c r="C376" s="37" t="s">
        <v>1117</v>
      </c>
      <c r="D376" s="33" t="s">
        <v>368</v>
      </c>
      <c r="E376" s="33" t="s">
        <v>1118</v>
      </c>
      <c r="F376" s="34">
        <v>13763058.05</v>
      </c>
      <c r="G376" s="34">
        <v>13921184</v>
      </c>
      <c r="H376" s="34">
        <v>158125.95</v>
      </c>
      <c r="I376" s="34">
        <v>158125.95</v>
      </c>
      <c r="J376" s="34">
        <v>158125.95</v>
      </c>
      <c r="K376" s="34">
        <v>0</v>
      </c>
      <c r="L376" s="34">
        <v>0</v>
      </c>
      <c r="M376" s="34">
        <v>7404058.05</v>
      </c>
      <c r="N376" s="34">
        <f t="shared" si="145"/>
        <v>6359000.000000001</v>
      </c>
      <c r="O376" s="19">
        <f t="shared" si="146"/>
        <v>794025.9500000002</v>
      </c>
      <c r="P376" s="19">
        <f t="shared" si="147"/>
        <v>-635900.0000000002</v>
      </c>
      <c r="Q376" s="35">
        <f t="shared" si="148"/>
        <v>0</v>
      </c>
    </row>
    <row r="377" spans="1:17" ht="15.75">
      <c r="A377" s="37" t="s">
        <v>475</v>
      </c>
      <c r="B377" s="37" t="s">
        <v>1097</v>
      </c>
      <c r="C377" s="37" t="s">
        <v>1119</v>
      </c>
      <c r="D377" s="33" t="s">
        <v>368</v>
      </c>
      <c r="E377" s="33" t="s">
        <v>1120</v>
      </c>
      <c r="F377" s="34">
        <v>13797429.02</v>
      </c>
      <c r="G377" s="34">
        <v>17681472.1</v>
      </c>
      <c r="H377" s="34">
        <v>3884043.08</v>
      </c>
      <c r="I377" s="34">
        <v>3884043.08</v>
      </c>
      <c r="J377" s="34">
        <v>3884043.08</v>
      </c>
      <c r="K377" s="34">
        <v>0</v>
      </c>
      <c r="L377" s="34">
        <v>0</v>
      </c>
      <c r="M377" s="34">
        <v>7437029.02</v>
      </c>
      <c r="N377" s="34">
        <f t="shared" si="145"/>
        <v>6360400</v>
      </c>
      <c r="O377" s="19">
        <f t="shared" si="146"/>
        <v>4520083.08</v>
      </c>
      <c r="P377" s="19">
        <f t="shared" si="147"/>
        <v>-636040</v>
      </c>
      <c r="Q377" s="35">
        <f t="shared" si="148"/>
        <v>0</v>
      </c>
    </row>
    <row r="378" spans="1:17" ht="15.75">
      <c r="A378" s="37" t="s">
        <v>467</v>
      </c>
      <c r="B378" s="37" t="s">
        <v>1121</v>
      </c>
      <c r="C378" s="37" t="s">
        <v>429</v>
      </c>
      <c r="D378" s="31" t="s">
        <v>381</v>
      </c>
      <c r="E378" s="31" t="s">
        <v>469</v>
      </c>
      <c r="F378" s="32">
        <f>SUM(F379:F388)</f>
        <v>1128534945.56</v>
      </c>
      <c r="G378" s="32">
        <f>SUM(G379:G388)</f>
        <v>1287538192.3799996</v>
      </c>
      <c r="H378" s="32">
        <f>SUM(H379:H388)</f>
        <v>159003246.82000002</v>
      </c>
      <c r="I378" s="32">
        <f aca="true" t="shared" si="149" ref="I378:Q378">SUM(I379:I388)</f>
        <v>160840993.07000002</v>
      </c>
      <c r="J378" s="32">
        <f>SUM(J379:J388)</f>
        <v>166503246.82000002</v>
      </c>
      <c r="K378" s="32"/>
      <c r="L378" s="32">
        <f>SUM(L379:L388)</f>
        <v>0</v>
      </c>
      <c r="M378" s="32">
        <f>SUM(M379:M388)</f>
        <v>369375385.56</v>
      </c>
      <c r="N378" s="32">
        <f t="shared" si="149"/>
        <v>759159560</v>
      </c>
      <c r="O378" s="32">
        <f t="shared" si="149"/>
        <v>244083674.82</v>
      </c>
      <c r="P378" s="32">
        <f t="shared" si="149"/>
        <v>-83242681.74999999</v>
      </c>
      <c r="Q378" s="32">
        <f t="shared" si="149"/>
        <v>0</v>
      </c>
    </row>
    <row r="379" spans="1:17" ht="15.75">
      <c r="A379" s="37" t="s">
        <v>470</v>
      </c>
      <c r="B379" s="37" t="s">
        <v>1121</v>
      </c>
      <c r="C379" s="37" t="s">
        <v>1122</v>
      </c>
      <c r="D379" s="33" t="s">
        <v>381</v>
      </c>
      <c r="E379" s="33" t="s">
        <v>1123</v>
      </c>
      <c r="F379" s="34">
        <v>67990882.91</v>
      </c>
      <c r="G379" s="34">
        <v>66153136.66</v>
      </c>
      <c r="H379" s="34">
        <v>-1837746.25</v>
      </c>
      <c r="I379" s="34">
        <v>0</v>
      </c>
      <c r="J379" s="34">
        <v>7662253.75</v>
      </c>
      <c r="K379" s="34"/>
      <c r="L379" s="34">
        <v>0</v>
      </c>
      <c r="M379" s="34">
        <v>4190882.91</v>
      </c>
      <c r="N379" s="34">
        <f aca="true" t="shared" si="150" ref="N379:N388">F379-M379</f>
        <v>63800000</v>
      </c>
      <c r="O379" s="19">
        <f aca="true" t="shared" si="151" ref="O379:O388">N379*0.1+J379+K379</f>
        <v>14042253.75</v>
      </c>
      <c r="P379" s="19">
        <f aca="true" t="shared" si="152" ref="P379:P388">I379-O379</f>
        <v>-14042253.75</v>
      </c>
      <c r="Q379" s="35">
        <f aca="true" t="shared" si="153" ref="Q379:Q388">IF(P379&lt;0,0,P379)</f>
        <v>0</v>
      </c>
    </row>
    <row r="380" spans="1:17" ht="15.75">
      <c r="A380" s="37" t="s">
        <v>470</v>
      </c>
      <c r="B380" s="37" t="s">
        <v>1121</v>
      </c>
      <c r="C380" s="37" t="s">
        <v>1124</v>
      </c>
      <c r="D380" s="33" t="s">
        <v>381</v>
      </c>
      <c r="E380" s="33" t="s">
        <v>383</v>
      </c>
      <c r="F380" s="34">
        <v>205866376.06</v>
      </c>
      <c r="G380" s="34">
        <v>232828278.28</v>
      </c>
      <c r="H380" s="34">
        <v>26961902.22</v>
      </c>
      <c r="I380" s="34">
        <v>26961902.22</v>
      </c>
      <c r="J380" s="34">
        <v>26961902.22</v>
      </c>
      <c r="K380" s="34">
        <v>0</v>
      </c>
      <c r="L380" s="34">
        <v>0</v>
      </c>
      <c r="M380" s="34">
        <v>77686376.06</v>
      </c>
      <c r="N380" s="34">
        <f t="shared" si="150"/>
        <v>128180000</v>
      </c>
      <c r="O380" s="19">
        <f t="shared" si="151"/>
        <v>39779902.22</v>
      </c>
      <c r="P380" s="19">
        <f t="shared" si="152"/>
        <v>-12818000</v>
      </c>
      <c r="Q380" s="35">
        <f t="shared" si="153"/>
        <v>0</v>
      </c>
    </row>
    <row r="381" spans="1:17" ht="15.75" customHeight="1">
      <c r="A381" s="37" t="s">
        <v>470</v>
      </c>
      <c r="B381" s="37" t="s">
        <v>1121</v>
      </c>
      <c r="C381" s="37" t="s">
        <v>1125</v>
      </c>
      <c r="D381" s="33" t="s">
        <v>381</v>
      </c>
      <c r="E381" s="33" t="s">
        <v>384</v>
      </c>
      <c r="F381" s="34">
        <v>540917898.39</v>
      </c>
      <c r="G381" s="34">
        <v>646323525.59</v>
      </c>
      <c r="H381" s="34">
        <v>105405627.2</v>
      </c>
      <c r="I381" s="34">
        <v>105405627.2</v>
      </c>
      <c r="J381" s="34">
        <v>105405627.2</v>
      </c>
      <c r="K381" s="34">
        <v>0</v>
      </c>
      <c r="L381" s="34">
        <v>0</v>
      </c>
      <c r="M381" s="34">
        <v>146766898.39</v>
      </c>
      <c r="N381" s="34">
        <f t="shared" si="150"/>
        <v>394151000</v>
      </c>
      <c r="O381" s="19">
        <f t="shared" si="151"/>
        <v>144820727.2</v>
      </c>
      <c r="P381" s="19">
        <f t="shared" si="152"/>
        <v>-39415099.999999985</v>
      </c>
      <c r="Q381" s="35">
        <f t="shared" si="153"/>
        <v>0</v>
      </c>
    </row>
    <row r="382" spans="1:17" ht="15.75">
      <c r="A382" s="37" t="s">
        <v>475</v>
      </c>
      <c r="B382" s="37" t="s">
        <v>1121</v>
      </c>
      <c r="C382" s="37" t="s">
        <v>728</v>
      </c>
      <c r="D382" s="33" t="s">
        <v>381</v>
      </c>
      <c r="E382" s="33" t="s">
        <v>1126</v>
      </c>
      <c r="F382" s="34">
        <v>17912313.17</v>
      </c>
      <c r="G382" s="34">
        <v>23432027.39</v>
      </c>
      <c r="H382" s="34">
        <v>5519714.22</v>
      </c>
      <c r="I382" s="34">
        <v>5519714.22</v>
      </c>
      <c r="J382" s="34">
        <v>5519714.22</v>
      </c>
      <c r="K382" s="34">
        <v>0</v>
      </c>
      <c r="L382" s="34">
        <v>0</v>
      </c>
      <c r="M382" s="34">
        <v>15589313.17</v>
      </c>
      <c r="N382" s="34">
        <f t="shared" si="150"/>
        <v>2323000.000000002</v>
      </c>
      <c r="O382" s="19">
        <f>N382*0.05+J382+K382+L382</f>
        <v>5635864.22</v>
      </c>
      <c r="P382" s="19">
        <f t="shared" si="152"/>
        <v>-116150</v>
      </c>
      <c r="Q382" s="35">
        <f t="shared" si="153"/>
        <v>0</v>
      </c>
    </row>
    <row r="383" spans="1:17" ht="15.75">
      <c r="A383" s="37" t="s">
        <v>475</v>
      </c>
      <c r="B383" s="37" t="s">
        <v>1121</v>
      </c>
      <c r="C383" s="37" t="s">
        <v>1127</v>
      </c>
      <c r="D383" s="33" t="s">
        <v>381</v>
      </c>
      <c r="E383" s="33" t="s">
        <v>1128</v>
      </c>
      <c r="F383" s="34">
        <v>17430540.58</v>
      </c>
      <c r="G383" s="34">
        <v>20746092.62</v>
      </c>
      <c r="H383" s="34">
        <v>3315552.04</v>
      </c>
      <c r="I383" s="34">
        <v>3315552.04</v>
      </c>
      <c r="J383" s="34">
        <v>3315552.04</v>
      </c>
      <c r="K383" s="34">
        <v>0</v>
      </c>
      <c r="L383" s="34">
        <v>0</v>
      </c>
      <c r="M383" s="34">
        <v>4003540.58</v>
      </c>
      <c r="N383" s="34">
        <f t="shared" si="150"/>
        <v>13426999.999999998</v>
      </c>
      <c r="O383" s="19">
        <f t="shared" si="151"/>
        <v>4658252.04</v>
      </c>
      <c r="P383" s="19">
        <f t="shared" si="152"/>
        <v>-1342700</v>
      </c>
      <c r="Q383" s="35">
        <f t="shared" si="153"/>
        <v>0</v>
      </c>
    </row>
    <row r="384" spans="1:17" ht="15.75">
      <c r="A384" s="37" t="s">
        <v>475</v>
      </c>
      <c r="B384" s="37" t="s">
        <v>1121</v>
      </c>
      <c r="C384" s="37" t="s">
        <v>1129</v>
      </c>
      <c r="D384" s="33" t="s">
        <v>381</v>
      </c>
      <c r="E384" s="33" t="s">
        <v>1130</v>
      </c>
      <c r="F384" s="34">
        <v>49401728.74</v>
      </c>
      <c r="G384" s="34">
        <v>56765520.55</v>
      </c>
      <c r="H384" s="34">
        <v>7363791.81</v>
      </c>
      <c r="I384" s="34">
        <v>7363791.81</v>
      </c>
      <c r="J384" s="34">
        <v>7363791.81</v>
      </c>
      <c r="K384" s="34">
        <v>0</v>
      </c>
      <c r="L384" s="34">
        <v>0</v>
      </c>
      <c r="M384" s="34">
        <v>39968728.74</v>
      </c>
      <c r="N384" s="34">
        <f t="shared" si="150"/>
        <v>9433000</v>
      </c>
      <c r="O384" s="19">
        <f t="shared" si="151"/>
        <v>8307091.81</v>
      </c>
      <c r="P384" s="19">
        <f t="shared" si="152"/>
        <v>-943300</v>
      </c>
      <c r="Q384" s="35">
        <f t="shared" si="153"/>
        <v>0</v>
      </c>
    </row>
    <row r="385" spans="1:17" ht="15.75">
      <c r="A385" s="37" t="s">
        <v>475</v>
      </c>
      <c r="B385" s="37" t="s">
        <v>1121</v>
      </c>
      <c r="C385" s="37" t="s">
        <v>1131</v>
      </c>
      <c r="D385" s="33" t="s">
        <v>381</v>
      </c>
      <c r="E385" s="33" t="s">
        <v>1132</v>
      </c>
      <c r="F385" s="34">
        <v>130149194.19</v>
      </c>
      <c r="G385" s="34">
        <v>134315127.38</v>
      </c>
      <c r="H385" s="34">
        <v>4165933.19</v>
      </c>
      <c r="I385" s="34">
        <v>4165933.19</v>
      </c>
      <c r="J385" s="34">
        <v>2165933.19</v>
      </c>
      <c r="K385" s="34">
        <v>2000000</v>
      </c>
      <c r="L385" s="34">
        <v>0</v>
      </c>
      <c r="M385" s="34">
        <v>46149194.19</v>
      </c>
      <c r="N385" s="34">
        <f t="shared" si="150"/>
        <v>84000000</v>
      </c>
      <c r="O385" s="19">
        <f t="shared" si="151"/>
        <v>12565933.19</v>
      </c>
      <c r="P385" s="19">
        <f t="shared" si="152"/>
        <v>-8400000</v>
      </c>
      <c r="Q385" s="35">
        <f t="shared" si="153"/>
        <v>0</v>
      </c>
    </row>
    <row r="386" spans="1:17" ht="15.75">
      <c r="A386" s="37" t="s">
        <v>475</v>
      </c>
      <c r="B386" s="37" t="s">
        <v>1121</v>
      </c>
      <c r="C386" s="37" t="s">
        <v>1133</v>
      </c>
      <c r="D386" s="33" t="s">
        <v>381</v>
      </c>
      <c r="E386" s="33" t="s">
        <v>1134</v>
      </c>
      <c r="F386" s="34">
        <v>25553384.33</v>
      </c>
      <c r="G386" s="34">
        <v>31268960.6</v>
      </c>
      <c r="H386" s="34">
        <v>5715576.27</v>
      </c>
      <c r="I386" s="34">
        <v>5715576.27</v>
      </c>
      <c r="J386" s="34">
        <v>5715576.27</v>
      </c>
      <c r="K386" s="34">
        <v>0</v>
      </c>
      <c r="L386" s="34">
        <v>0</v>
      </c>
      <c r="M386" s="34">
        <v>4431384.33</v>
      </c>
      <c r="N386" s="34">
        <f t="shared" si="150"/>
        <v>21122000</v>
      </c>
      <c r="O386" s="19">
        <f t="shared" si="151"/>
        <v>7827776.27</v>
      </c>
      <c r="P386" s="19">
        <f t="shared" si="152"/>
        <v>-2112200</v>
      </c>
      <c r="Q386" s="35">
        <f t="shared" si="153"/>
        <v>0</v>
      </c>
    </row>
    <row r="387" spans="1:17" ht="15.75">
      <c r="A387" s="37" t="s">
        <v>475</v>
      </c>
      <c r="B387" s="37" t="s">
        <v>1121</v>
      </c>
      <c r="C387" s="37" t="s">
        <v>1135</v>
      </c>
      <c r="D387" s="33" t="s">
        <v>381</v>
      </c>
      <c r="E387" s="33" t="s">
        <v>1136</v>
      </c>
      <c r="F387" s="34">
        <v>20969839.72</v>
      </c>
      <c r="G387" s="34">
        <v>22729113.57</v>
      </c>
      <c r="H387" s="34">
        <v>1759273.85</v>
      </c>
      <c r="I387" s="34">
        <v>1759273.85</v>
      </c>
      <c r="J387" s="34">
        <v>1759273.85</v>
      </c>
      <c r="K387" s="34">
        <v>0</v>
      </c>
      <c r="L387" s="34">
        <v>0</v>
      </c>
      <c r="M387" s="34">
        <v>16582279.72</v>
      </c>
      <c r="N387" s="34">
        <f t="shared" si="150"/>
        <v>4387559.999999998</v>
      </c>
      <c r="O387" s="19">
        <f>N387*0.05+J387+K387+L387</f>
        <v>1978651.85</v>
      </c>
      <c r="P387" s="19">
        <f t="shared" si="152"/>
        <v>-219378</v>
      </c>
      <c r="Q387" s="35">
        <f t="shared" si="153"/>
        <v>0</v>
      </c>
    </row>
    <row r="388" spans="1:17" ht="15.75">
      <c r="A388" s="37" t="s">
        <v>475</v>
      </c>
      <c r="B388" s="37" t="s">
        <v>1121</v>
      </c>
      <c r="C388" s="37" t="s">
        <v>1137</v>
      </c>
      <c r="D388" s="33" t="s">
        <v>381</v>
      </c>
      <c r="E388" s="33" t="s">
        <v>1138</v>
      </c>
      <c r="F388" s="34">
        <v>52342787.47</v>
      </c>
      <c r="G388" s="34">
        <v>52976409.74</v>
      </c>
      <c r="H388" s="34">
        <v>633622.27</v>
      </c>
      <c r="I388" s="34">
        <v>633622.27</v>
      </c>
      <c r="J388" s="34">
        <v>633622.27</v>
      </c>
      <c r="K388" s="34">
        <v>0</v>
      </c>
      <c r="L388" s="34">
        <v>0</v>
      </c>
      <c r="M388" s="34">
        <v>14006787.47</v>
      </c>
      <c r="N388" s="34">
        <f t="shared" si="150"/>
        <v>38336000</v>
      </c>
      <c r="O388" s="19">
        <f t="shared" si="151"/>
        <v>4467222.27</v>
      </c>
      <c r="P388" s="19">
        <f t="shared" si="152"/>
        <v>-3833599.9999999995</v>
      </c>
      <c r="Q388" s="35">
        <f t="shared" si="153"/>
        <v>0</v>
      </c>
    </row>
    <row r="389" spans="1:17" ht="15.75">
      <c r="A389" s="37" t="s">
        <v>467</v>
      </c>
      <c r="B389" s="37" t="s">
        <v>1139</v>
      </c>
      <c r="C389" s="37" t="s">
        <v>429</v>
      </c>
      <c r="D389" s="31" t="s">
        <v>392</v>
      </c>
      <c r="E389" s="31" t="s">
        <v>429</v>
      </c>
      <c r="F389" s="32">
        <f>SUM(F390:F399)</f>
        <v>149024500</v>
      </c>
      <c r="G389" s="32">
        <f>SUM(G390:G399)</f>
        <v>158395000</v>
      </c>
      <c r="H389" s="32">
        <f>SUM(H390:H399)</f>
        <v>9370500</v>
      </c>
      <c r="I389" s="32">
        <f aca="true" t="shared" si="154" ref="I389:Q389">SUM(I390:I399)</f>
        <v>9370500</v>
      </c>
      <c r="J389" s="32">
        <f>SUM(J390:J399)</f>
        <v>4759800</v>
      </c>
      <c r="K389" s="32">
        <f>SUM(K390:K399)</f>
        <v>4610700</v>
      </c>
      <c r="L389" s="32">
        <f>SUM(L390:L399)</f>
        <v>0</v>
      </c>
      <c r="M389" s="32">
        <f>SUM(M390:M399)</f>
        <v>80632900</v>
      </c>
      <c r="N389" s="32">
        <f t="shared" si="154"/>
        <v>68391600</v>
      </c>
      <c r="O389" s="32">
        <f t="shared" si="154"/>
        <v>14956615</v>
      </c>
      <c r="P389" s="32">
        <f t="shared" si="154"/>
        <v>-5586115</v>
      </c>
      <c r="Q389" s="32">
        <f t="shared" si="154"/>
        <v>0</v>
      </c>
    </row>
    <row r="390" spans="1:17" ht="15.75">
      <c r="A390" s="37" t="s">
        <v>475</v>
      </c>
      <c r="B390" s="37" t="s">
        <v>1139</v>
      </c>
      <c r="C390" s="37" t="s">
        <v>944</v>
      </c>
      <c r="D390" s="33" t="s">
        <v>392</v>
      </c>
      <c r="E390" s="33" t="s">
        <v>1140</v>
      </c>
      <c r="F390" s="34">
        <v>6104800</v>
      </c>
      <c r="G390" s="34">
        <v>6847100</v>
      </c>
      <c r="H390" s="34">
        <v>742300</v>
      </c>
      <c r="I390" s="34">
        <v>742300</v>
      </c>
      <c r="J390" s="34">
        <v>742300</v>
      </c>
      <c r="K390" s="34">
        <v>0</v>
      </c>
      <c r="L390" s="34">
        <v>0</v>
      </c>
      <c r="M390" s="34">
        <v>3712600</v>
      </c>
      <c r="N390" s="34">
        <f aca="true" t="shared" si="155" ref="N390:N399">F390-M390</f>
        <v>2392200</v>
      </c>
      <c r="O390" s="19">
        <f aca="true" t="shared" si="156" ref="O390:O399">N390*0.1+J390+K390</f>
        <v>981520</v>
      </c>
      <c r="P390" s="19">
        <f aca="true" t="shared" si="157" ref="P390:P399">I390-O390</f>
        <v>-239220</v>
      </c>
      <c r="Q390" s="35">
        <f aca="true" t="shared" si="158" ref="Q390:Q399">IF(P390&lt;0,0,P390)</f>
        <v>0</v>
      </c>
    </row>
    <row r="391" spans="1:17" ht="15.75">
      <c r="A391" s="37" t="s">
        <v>475</v>
      </c>
      <c r="B391" s="37" t="s">
        <v>1139</v>
      </c>
      <c r="C391" s="37" t="s">
        <v>1141</v>
      </c>
      <c r="D391" s="33" t="s">
        <v>392</v>
      </c>
      <c r="E391" s="33" t="s">
        <v>1142</v>
      </c>
      <c r="F391" s="34">
        <v>16486500</v>
      </c>
      <c r="G391" s="34">
        <v>16928100</v>
      </c>
      <c r="H391" s="34">
        <v>441600</v>
      </c>
      <c r="I391" s="34">
        <v>441600</v>
      </c>
      <c r="J391" s="34">
        <v>441600</v>
      </c>
      <c r="K391" s="34">
        <v>0</v>
      </c>
      <c r="L391" s="34">
        <v>0</v>
      </c>
      <c r="M391" s="34">
        <v>9233900</v>
      </c>
      <c r="N391" s="34">
        <f t="shared" si="155"/>
        <v>7252600</v>
      </c>
      <c r="O391" s="19">
        <f>N391*0.05+J391+K391</f>
        <v>804230</v>
      </c>
      <c r="P391" s="19">
        <f t="shared" si="157"/>
        <v>-362630</v>
      </c>
      <c r="Q391" s="35">
        <f t="shared" si="158"/>
        <v>0</v>
      </c>
    </row>
    <row r="392" spans="1:17" ht="15.75">
      <c r="A392" s="37" t="s">
        <v>475</v>
      </c>
      <c r="B392" s="37" t="s">
        <v>1139</v>
      </c>
      <c r="C392" s="37" t="s">
        <v>1143</v>
      </c>
      <c r="D392" s="33" t="s">
        <v>392</v>
      </c>
      <c r="E392" s="33" t="s">
        <v>1144</v>
      </c>
      <c r="F392" s="34">
        <v>33416900</v>
      </c>
      <c r="G392" s="34">
        <v>34730400</v>
      </c>
      <c r="H392" s="34">
        <v>1313500</v>
      </c>
      <c r="I392" s="34">
        <v>1313500</v>
      </c>
      <c r="J392" s="34">
        <v>1313500</v>
      </c>
      <c r="K392" s="34">
        <v>0</v>
      </c>
      <c r="L392" s="34">
        <v>0</v>
      </c>
      <c r="M392" s="34">
        <v>21359400</v>
      </c>
      <c r="N392" s="34">
        <f t="shared" si="155"/>
        <v>12057500</v>
      </c>
      <c r="O392" s="19">
        <f>N392*0.05+J392+K392+L392</f>
        <v>1916375</v>
      </c>
      <c r="P392" s="19">
        <f t="shared" si="157"/>
        <v>-602875</v>
      </c>
      <c r="Q392" s="35">
        <f t="shared" si="158"/>
        <v>0</v>
      </c>
    </row>
    <row r="393" spans="1:17" ht="15.75">
      <c r="A393" s="37" t="s">
        <v>475</v>
      </c>
      <c r="B393" s="37" t="s">
        <v>1139</v>
      </c>
      <c r="C393" s="37" t="s">
        <v>1145</v>
      </c>
      <c r="D393" s="33" t="s">
        <v>392</v>
      </c>
      <c r="E393" s="33" t="s">
        <v>1146</v>
      </c>
      <c r="F393" s="34">
        <v>1999900</v>
      </c>
      <c r="G393" s="34">
        <v>2654900</v>
      </c>
      <c r="H393" s="34">
        <v>655000</v>
      </c>
      <c r="I393" s="34">
        <v>655000</v>
      </c>
      <c r="J393" s="34">
        <v>44300</v>
      </c>
      <c r="K393" s="34">
        <v>610700</v>
      </c>
      <c r="L393" s="34">
        <v>0</v>
      </c>
      <c r="M393" s="34">
        <v>1437200</v>
      </c>
      <c r="N393" s="34">
        <f t="shared" si="155"/>
        <v>562700</v>
      </c>
      <c r="O393" s="19">
        <f>N393*0.05+J393+K393+L393</f>
        <v>683135</v>
      </c>
      <c r="P393" s="19">
        <f t="shared" si="157"/>
        <v>-28135</v>
      </c>
      <c r="Q393" s="35">
        <f t="shared" si="158"/>
        <v>0</v>
      </c>
    </row>
    <row r="394" spans="1:17" ht="15.75">
      <c r="A394" s="37" t="s">
        <v>475</v>
      </c>
      <c r="B394" s="37" t="s">
        <v>1139</v>
      </c>
      <c r="C394" s="37" t="s">
        <v>1147</v>
      </c>
      <c r="D394" s="33" t="s">
        <v>392</v>
      </c>
      <c r="E394" s="33" t="s">
        <v>1148</v>
      </c>
      <c r="F394" s="34">
        <v>6350000</v>
      </c>
      <c r="G394" s="34">
        <v>8954400</v>
      </c>
      <c r="H394" s="34">
        <v>2604400</v>
      </c>
      <c r="I394" s="34">
        <v>2604400</v>
      </c>
      <c r="J394" s="34">
        <v>604400</v>
      </c>
      <c r="K394" s="34">
        <v>2000000</v>
      </c>
      <c r="L394" s="34">
        <v>0</v>
      </c>
      <c r="M394" s="34">
        <v>3620900</v>
      </c>
      <c r="N394" s="34">
        <f t="shared" si="155"/>
        <v>2729100</v>
      </c>
      <c r="O394" s="19">
        <f t="shared" si="156"/>
        <v>2877310</v>
      </c>
      <c r="P394" s="19">
        <f t="shared" si="157"/>
        <v>-272910</v>
      </c>
      <c r="Q394" s="35">
        <f t="shared" si="158"/>
        <v>0</v>
      </c>
    </row>
    <row r="395" spans="1:17" ht="15.75">
      <c r="A395" s="37" t="s">
        <v>475</v>
      </c>
      <c r="B395" s="37" t="s">
        <v>1139</v>
      </c>
      <c r="C395" s="37" t="s">
        <v>1149</v>
      </c>
      <c r="D395" s="33" t="s">
        <v>392</v>
      </c>
      <c r="E395" s="33" t="s">
        <v>1150</v>
      </c>
      <c r="F395" s="34">
        <v>12702800</v>
      </c>
      <c r="G395" s="34">
        <v>13490500</v>
      </c>
      <c r="H395" s="34">
        <v>787700</v>
      </c>
      <c r="I395" s="34">
        <v>787700</v>
      </c>
      <c r="J395" s="34">
        <v>787700</v>
      </c>
      <c r="K395" s="34">
        <v>0</v>
      </c>
      <c r="L395" s="34">
        <v>0</v>
      </c>
      <c r="M395" s="34">
        <v>9964400</v>
      </c>
      <c r="N395" s="34">
        <f t="shared" si="155"/>
        <v>2738400</v>
      </c>
      <c r="O395" s="19">
        <f>N395*0.05+J395+K395+L395</f>
        <v>924620</v>
      </c>
      <c r="P395" s="19">
        <f t="shared" si="157"/>
        <v>-136920</v>
      </c>
      <c r="Q395" s="35">
        <f t="shared" si="158"/>
        <v>0</v>
      </c>
    </row>
    <row r="396" spans="1:17" ht="15.75">
      <c r="A396" s="37" t="s">
        <v>475</v>
      </c>
      <c r="B396" s="37" t="s">
        <v>1139</v>
      </c>
      <c r="C396" s="37" t="s">
        <v>1151</v>
      </c>
      <c r="D396" s="33" t="s">
        <v>392</v>
      </c>
      <c r="E396" s="33" t="s">
        <v>1152</v>
      </c>
      <c r="F396" s="34">
        <v>6227700</v>
      </c>
      <c r="G396" s="34">
        <v>7385300</v>
      </c>
      <c r="H396" s="34">
        <v>1157600</v>
      </c>
      <c r="I396" s="34">
        <v>1157600</v>
      </c>
      <c r="J396" s="34">
        <v>157600</v>
      </c>
      <c r="K396" s="34">
        <v>1000000</v>
      </c>
      <c r="L396" s="34">
        <v>0</v>
      </c>
      <c r="M396" s="34">
        <v>2920800</v>
      </c>
      <c r="N396" s="34">
        <f t="shared" si="155"/>
        <v>3306900</v>
      </c>
      <c r="O396" s="19">
        <f t="shared" si="156"/>
        <v>1488290</v>
      </c>
      <c r="P396" s="19">
        <f t="shared" si="157"/>
        <v>-330690</v>
      </c>
      <c r="Q396" s="35">
        <f t="shared" si="158"/>
        <v>0</v>
      </c>
    </row>
    <row r="397" spans="1:17" ht="15.75">
      <c r="A397" s="37" t="s">
        <v>475</v>
      </c>
      <c r="B397" s="37" t="s">
        <v>1139</v>
      </c>
      <c r="C397" s="37" t="s">
        <v>1153</v>
      </c>
      <c r="D397" s="33" t="s">
        <v>392</v>
      </c>
      <c r="E397" s="33" t="s">
        <v>1154</v>
      </c>
      <c r="F397" s="34">
        <v>6330200</v>
      </c>
      <c r="G397" s="34">
        <v>7531900</v>
      </c>
      <c r="H397" s="34">
        <v>1201700</v>
      </c>
      <c r="I397" s="34">
        <v>1201700</v>
      </c>
      <c r="J397" s="34">
        <v>201700</v>
      </c>
      <c r="K397" s="34">
        <v>1000000</v>
      </c>
      <c r="L397" s="34">
        <v>0</v>
      </c>
      <c r="M397" s="34">
        <v>3245000</v>
      </c>
      <c r="N397" s="34">
        <f t="shared" si="155"/>
        <v>3085200</v>
      </c>
      <c r="O397" s="19">
        <f t="shared" si="156"/>
        <v>1510220</v>
      </c>
      <c r="P397" s="19">
        <f t="shared" si="157"/>
        <v>-308520</v>
      </c>
      <c r="Q397" s="35">
        <f t="shared" si="158"/>
        <v>0</v>
      </c>
    </row>
    <row r="398" spans="1:17" ht="15.75">
      <c r="A398" s="37" t="s">
        <v>475</v>
      </c>
      <c r="B398" s="37" t="s">
        <v>1139</v>
      </c>
      <c r="C398" s="37" t="s">
        <v>1155</v>
      </c>
      <c r="D398" s="33" t="s">
        <v>392</v>
      </c>
      <c r="E398" s="33" t="s">
        <v>1156</v>
      </c>
      <c r="F398" s="34">
        <v>6701400</v>
      </c>
      <c r="G398" s="34">
        <v>7109700</v>
      </c>
      <c r="H398" s="34">
        <v>408300</v>
      </c>
      <c r="I398" s="34">
        <v>408300</v>
      </c>
      <c r="J398" s="34">
        <v>408300</v>
      </c>
      <c r="K398" s="34">
        <v>0</v>
      </c>
      <c r="L398" s="34">
        <v>0</v>
      </c>
      <c r="M398" s="34">
        <v>4251700</v>
      </c>
      <c r="N398" s="34">
        <f t="shared" si="155"/>
        <v>2449700</v>
      </c>
      <c r="O398" s="19">
        <f>N398*0.05+J398+K398+L398</f>
        <v>530785</v>
      </c>
      <c r="P398" s="19">
        <f t="shared" si="157"/>
        <v>-122485</v>
      </c>
      <c r="Q398" s="35">
        <f t="shared" si="158"/>
        <v>0</v>
      </c>
    </row>
    <row r="399" spans="1:17" ht="15.75">
      <c r="A399" s="37" t="s">
        <v>475</v>
      </c>
      <c r="B399" s="37" t="s">
        <v>1139</v>
      </c>
      <c r="C399" s="37" t="s">
        <v>519</v>
      </c>
      <c r="D399" s="33" t="s">
        <v>392</v>
      </c>
      <c r="E399" s="33" t="s">
        <v>1157</v>
      </c>
      <c r="F399" s="34">
        <v>52704300</v>
      </c>
      <c r="G399" s="34">
        <v>52762700</v>
      </c>
      <c r="H399" s="34">
        <v>58400</v>
      </c>
      <c r="I399" s="34">
        <v>58400</v>
      </c>
      <c r="J399" s="34">
        <v>58400</v>
      </c>
      <c r="K399" s="34">
        <v>0</v>
      </c>
      <c r="L399" s="34">
        <v>0</v>
      </c>
      <c r="M399" s="34">
        <v>20887000</v>
      </c>
      <c r="N399" s="34">
        <f t="shared" si="155"/>
        <v>31817300</v>
      </c>
      <c r="O399" s="19">
        <f t="shared" si="156"/>
        <v>3240130</v>
      </c>
      <c r="P399" s="19">
        <f t="shared" si="157"/>
        <v>-3181730</v>
      </c>
      <c r="Q399" s="35">
        <f t="shared" si="158"/>
        <v>0</v>
      </c>
    </row>
    <row r="400" spans="1:17" ht="15.75">
      <c r="A400" s="37" t="s">
        <v>467</v>
      </c>
      <c r="B400" s="37" t="s">
        <v>1158</v>
      </c>
      <c r="C400" s="37" t="s">
        <v>429</v>
      </c>
      <c r="D400" s="31" t="s">
        <v>403</v>
      </c>
      <c r="E400" s="31" t="s">
        <v>469</v>
      </c>
      <c r="F400" s="32">
        <f>SUM(F401:F415)</f>
        <v>429676602.53</v>
      </c>
      <c r="G400" s="32">
        <f>SUM(G401:G415)</f>
        <v>500852746.87</v>
      </c>
      <c r="H400" s="32">
        <f>SUM(H401:H415)</f>
        <v>70245444.34</v>
      </c>
      <c r="I400" s="32">
        <f aca="true" t="shared" si="159" ref="I400:Q400">SUM(I401:I415)</f>
        <v>70245444.34</v>
      </c>
      <c r="J400" s="32">
        <f>SUM(J401:J415)</f>
        <v>69731444.34</v>
      </c>
      <c r="K400" s="32">
        <f>SUM(K401:K415)</f>
        <v>514000</v>
      </c>
      <c r="L400" s="32">
        <f>SUM(L401:L415)</f>
        <v>0</v>
      </c>
      <c r="M400" s="32">
        <f>SUM(M401:M415)</f>
        <v>172513302.53</v>
      </c>
      <c r="N400" s="32">
        <f t="shared" si="159"/>
        <v>257163300</v>
      </c>
      <c r="O400" s="32">
        <f t="shared" si="159"/>
        <v>95961774.33999997</v>
      </c>
      <c r="P400" s="32">
        <f t="shared" si="159"/>
        <v>-25716330</v>
      </c>
      <c r="Q400" s="32">
        <f t="shared" si="159"/>
        <v>0</v>
      </c>
    </row>
    <row r="401" spans="1:17" ht="15.75">
      <c r="A401" s="37" t="s">
        <v>470</v>
      </c>
      <c r="B401" s="37" t="s">
        <v>1158</v>
      </c>
      <c r="C401" s="37" t="s">
        <v>1159</v>
      </c>
      <c r="D401" s="33" t="s">
        <v>403</v>
      </c>
      <c r="E401" s="33" t="s">
        <v>404</v>
      </c>
      <c r="F401" s="34">
        <v>215422230.63</v>
      </c>
      <c r="G401" s="34">
        <v>229528386.43</v>
      </c>
      <c r="H401" s="34">
        <v>14106155.8</v>
      </c>
      <c r="I401" s="34">
        <v>14106155.8</v>
      </c>
      <c r="J401" s="34">
        <v>14106155.8</v>
      </c>
      <c r="K401" s="34">
        <v>0</v>
      </c>
      <c r="L401" s="34">
        <v>0</v>
      </c>
      <c r="M401" s="34">
        <v>64902530.63</v>
      </c>
      <c r="N401" s="34">
        <f aca="true" t="shared" si="160" ref="N401:N415">F401-M401</f>
        <v>150519700</v>
      </c>
      <c r="O401" s="19">
        <f aca="true" t="shared" si="161" ref="O401:O415">N401*0.1+J401+K401</f>
        <v>29158125.8</v>
      </c>
      <c r="P401" s="19">
        <f aca="true" t="shared" si="162" ref="P401:P415">I401-O401</f>
        <v>-15051970</v>
      </c>
      <c r="Q401" s="35">
        <f aca="true" t="shared" si="163" ref="Q401:Q415">IF(P401&lt;0,0,P401)</f>
        <v>0</v>
      </c>
    </row>
    <row r="402" spans="1:17" ht="15.75">
      <c r="A402" s="37" t="s">
        <v>475</v>
      </c>
      <c r="B402" s="37" t="s">
        <v>1158</v>
      </c>
      <c r="C402" s="37" t="s">
        <v>627</v>
      </c>
      <c r="D402" s="33" t="s">
        <v>403</v>
      </c>
      <c r="E402" s="33" t="s">
        <v>1160</v>
      </c>
      <c r="F402" s="34">
        <v>11384426.27</v>
      </c>
      <c r="G402" s="34">
        <v>11866683.38</v>
      </c>
      <c r="H402" s="34">
        <v>482257.11</v>
      </c>
      <c r="I402" s="34">
        <v>482257.11</v>
      </c>
      <c r="J402" s="34">
        <v>482257.11</v>
      </c>
      <c r="K402" s="34">
        <v>0</v>
      </c>
      <c r="L402" s="34">
        <v>0</v>
      </c>
      <c r="M402" s="34">
        <v>3658426.27</v>
      </c>
      <c r="N402" s="34">
        <f t="shared" si="160"/>
        <v>7726000</v>
      </c>
      <c r="O402" s="19">
        <f t="shared" si="161"/>
        <v>1254857.1099999999</v>
      </c>
      <c r="P402" s="19">
        <f t="shared" si="162"/>
        <v>-772599.9999999999</v>
      </c>
      <c r="Q402" s="35">
        <f t="shared" si="163"/>
        <v>0</v>
      </c>
    </row>
    <row r="403" spans="1:17" ht="15.75">
      <c r="A403" s="37" t="s">
        <v>475</v>
      </c>
      <c r="B403" s="37" t="s">
        <v>1158</v>
      </c>
      <c r="C403" s="37" t="s">
        <v>1103</v>
      </c>
      <c r="D403" s="33" t="s">
        <v>403</v>
      </c>
      <c r="E403" s="33" t="s">
        <v>1161</v>
      </c>
      <c r="F403" s="34">
        <v>12854205.29</v>
      </c>
      <c r="G403" s="34">
        <v>13943034.44</v>
      </c>
      <c r="H403" s="34">
        <v>888829.15</v>
      </c>
      <c r="I403" s="34">
        <v>888829.15</v>
      </c>
      <c r="J403" s="34">
        <v>888829.15</v>
      </c>
      <c r="K403" s="34">
        <v>0</v>
      </c>
      <c r="L403" s="34">
        <v>0</v>
      </c>
      <c r="M403" s="34">
        <v>4805605.29</v>
      </c>
      <c r="N403" s="34">
        <f t="shared" si="160"/>
        <v>8048599.999999999</v>
      </c>
      <c r="O403" s="19">
        <f t="shared" si="161"/>
        <v>1693689.15</v>
      </c>
      <c r="P403" s="19">
        <f t="shared" si="162"/>
        <v>-804859.9999999999</v>
      </c>
      <c r="Q403" s="35">
        <f t="shared" si="163"/>
        <v>0</v>
      </c>
    </row>
    <row r="404" spans="1:17" ht="15.75">
      <c r="A404" s="37" t="s">
        <v>475</v>
      </c>
      <c r="B404" s="37" t="s">
        <v>1158</v>
      </c>
      <c r="C404" s="37" t="s">
        <v>1162</v>
      </c>
      <c r="D404" s="33" t="s">
        <v>403</v>
      </c>
      <c r="E404" s="33" t="s">
        <v>1163</v>
      </c>
      <c r="F404" s="34">
        <v>9229266.2</v>
      </c>
      <c r="G404" s="34">
        <v>13061479.65</v>
      </c>
      <c r="H404" s="34">
        <v>3555513.45</v>
      </c>
      <c r="I404" s="34">
        <v>3555513.45</v>
      </c>
      <c r="J404" s="34">
        <v>3555513.45</v>
      </c>
      <c r="K404" s="34">
        <v>0</v>
      </c>
      <c r="L404" s="34">
        <v>0</v>
      </c>
      <c r="M404" s="34">
        <v>1595866.2</v>
      </c>
      <c r="N404" s="34">
        <f t="shared" si="160"/>
        <v>7633399.999999999</v>
      </c>
      <c r="O404" s="19">
        <f t="shared" si="161"/>
        <v>4318853.45</v>
      </c>
      <c r="P404" s="19">
        <f t="shared" si="162"/>
        <v>-763340</v>
      </c>
      <c r="Q404" s="35">
        <f t="shared" si="163"/>
        <v>0</v>
      </c>
    </row>
    <row r="405" spans="1:17" ht="15.75">
      <c r="A405" s="37" t="s">
        <v>475</v>
      </c>
      <c r="B405" s="37" t="s">
        <v>1158</v>
      </c>
      <c r="C405" s="37" t="s">
        <v>1164</v>
      </c>
      <c r="D405" s="33" t="s">
        <v>403</v>
      </c>
      <c r="E405" s="33" t="s">
        <v>1165</v>
      </c>
      <c r="F405" s="34">
        <v>21517975.39</v>
      </c>
      <c r="G405" s="34">
        <v>23462914.23</v>
      </c>
      <c r="H405" s="34">
        <v>1744938.84</v>
      </c>
      <c r="I405" s="34">
        <v>1744938.84</v>
      </c>
      <c r="J405" s="34">
        <v>1744938.84</v>
      </c>
      <c r="K405" s="34">
        <v>0</v>
      </c>
      <c r="L405" s="34">
        <v>0</v>
      </c>
      <c r="M405" s="34">
        <v>10669375.39</v>
      </c>
      <c r="N405" s="34">
        <f t="shared" si="160"/>
        <v>10848600</v>
      </c>
      <c r="O405" s="19">
        <f t="shared" si="161"/>
        <v>2829798.84</v>
      </c>
      <c r="P405" s="19">
        <f t="shared" si="162"/>
        <v>-1084859.9999999998</v>
      </c>
      <c r="Q405" s="35">
        <f t="shared" si="163"/>
        <v>0</v>
      </c>
    </row>
    <row r="406" spans="1:17" ht="15.75">
      <c r="A406" s="37" t="s">
        <v>475</v>
      </c>
      <c r="B406" s="37" t="s">
        <v>1158</v>
      </c>
      <c r="C406" s="37" t="s">
        <v>844</v>
      </c>
      <c r="D406" s="33" t="s">
        <v>403</v>
      </c>
      <c r="E406" s="33" t="s">
        <v>1166</v>
      </c>
      <c r="F406" s="34">
        <v>6589180.6</v>
      </c>
      <c r="G406" s="34">
        <v>6954952.42</v>
      </c>
      <c r="H406" s="34">
        <v>365771.82</v>
      </c>
      <c r="I406" s="34">
        <v>365771.82</v>
      </c>
      <c r="J406" s="34">
        <v>365771.82</v>
      </c>
      <c r="K406" s="34">
        <v>0</v>
      </c>
      <c r="L406" s="34">
        <v>0</v>
      </c>
      <c r="M406" s="34">
        <v>3590180.6</v>
      </c>
      <c r="N406" s="34">
        <f t="shared" si="160"/>
        <v>2998999.9999999995</v>
      </c>
      <c r="O406" s="19">
        <f t="shared" si="161"/>
        <v>665671.82</v>
      </c>
      <c r="P406" s="19">
        <f t="shared" si="162"/>
        <v>-299899.99999999994</v>
      </c>
      <c r="Q406" s="35">
        <f t="shared" si="163"/>
        <v>0</v>
      </c>
    </row>
    <row r="407" spans="1:17" ht="15.75">
      <c r="A407" s="37" t="s">
        <v>475</v>
      </c>
      <c r="B407" s="37" t="s">
        <v>1158</v>
      </c>
      <c r="C407" s="37" t="s">
        <v>1167</v>
      </c>
      <c r="D407" s="33" t="s">
        <v>403</v>
      </c>
      <c r="E407" s="33" t="s">
        <v>1168</v>
      </c>
      <c r="F407" s="34">
        <v>21721870.46</v>
      </c>
      <c r="G407" s="34">
        <v>29420658.3</v>
      </c>
      <c r="H407" s="34">
        <v>7698787.84</v>
      </c>
      <c r="I407" s="34">
        <v>7698787.84</v>
      </c>
      <c r="J407" s="34">
        <v>7698787.84</v>
      </c>
      <c r="K407" s="34">
        <v>0</v>
      </c>
      <c r="L407" s="34">
        <v>0</v>
      </c>
      <c r="M407" s="34">
        <v>9901370.46</v>
      </c>
      <c r="N407" s="34">
        <f t="shared" si="160"/>
        <v>11820500</v>
      </c>
      <c r="O407" s="19">
        <f t="shared" si="161"/>
        <v>8880837.84</v>
      </c>
      <c r="P407" s="19">
        <f t="shared" si="162"/>
        <v>-1182050</v>
      </c>
      <c r="Q407" s="35">
        <f t="shared" si="163"/>
        <v>0</v>
      </c>
    </row>
    <row r="408" spans="1:17" ht="15.75">
      <c r="A408" s="37" t="s">
        <v>475</v>
      </c>
      <c r="B408" s="37" t="s">
        <v>1158</v>
      </c>
      <c r="C408" s="37" t="s">
        <v>1169</v>
      </c>
      <c r="D408" s="33" t="s">
        <v>403</v>
      </c>
      <c r="E408" s="33" t="s">
        <v>1170</v>
      </c>
      <c r="F408" s="34">
        <v>6456781.51</v>
      </c>
      <c r="G408" s="34">
        <v>31555466.9</v>
      </c>
      <c r="H408" s="34">
        <v>25098685.39</v>
      </c>
      <c r="I408" s="34">
        <v>25098685.39</v>
      </c>
      <c r="J408" s="34">
        <v>25098685.39</v>
      </c>
      <c r="K408" s="34">
        <v>0</v>
      </c>
      <c r="L408" s="34">
        <v>0</v>
      </c>
      <c r="M408" s="34">
        <v>1782281.51</v>
      </c>
      <c r="N408" s="34">
        <f t="shared" si="160"/>
        <v>4674500</v>
      </c>
      <c r="O408" s="19">
        <f t="shared" si="161"/>
        <v>25566135.39</v>
      </c>
      <c r="P408" s="19">
        <f t="shared" si="162"/>
        <v>-467450</v>
      </c>
      <c r="Q408" s="35">
        <f t="shared" si="163"/>
        <v>0</v>
      </c>
    </row>
    <row r="409" spans="1:17" ht="15.75">
      <c r="A409" s="37" t="s">
        <v>475</v>
      </c>
      <c r="B409" s="37" t="s">
        <v>1158</v>
      </c>
      <c r="C409" s="37" t="s">
        <v>1171</v>
      </c>
      <c r="D409" s="33" t="s">
        <v>403</v>
      </c>
      <c r="E409" s="33" t="s">
        <v>1172</v>
      </c>
      <c r="F409" s="34">
        <v>22024051.57</v>
      </c>
      <c r="G409" s="34">
        <v>26639969.66</v>
      </c>
      <c r="H409" s="34">
        <v>4615918.09</v>
      </c>
      <c r="I409" s="34">
        <v>4615918.09</v>
      </c>
      <c r="J409" s="34">
        <v>4615918.09</v>
      </c>
      <c r="K409" s="34">
        <v>0</v>
      </c>
      <c r="L409" s="34">
        <v>0</v>
      </c>
      <c r="M409" s="34">
        <v>12419751.57</v>
      </c>
      <c r="N409" s="34">
        <f t="shared" si="160"/>
        <v>9604300</v>
      </c>
      <c r="O409" s="19">
        <f t="shared" si="161"/>
        <v>5576348.09</v>
      </c>
      <c r="P409" s="19">
        <f t="shared" si="162"/>
        <v>-960430</v>
      </c>
      <c r="Q409" s="35">
        <f t="shared" si="163"/>
        <v>0</v>
      </c>
    </row>
    <row r="410" spans="1:17" ht="15.75">
      <c r="A410" s="37" t="s">
        <v>475</v>
      </c>
      <c r="B410" s="37" t="s">
        <v>1158</v>
      </c>
      <c r="C410" s="37" t="s">
        <v>1173</v>
      </c>
      <c r="D410" s="33" t="s">
        <v>403</v>
      </c>
      <c r="E410" s="33" t="s">
        <v>1174</v>
      </c>
      <c r="F410" s="34">
        <v>45935246.86</v>
      </c>
      <c r="G410" s="34">
        <v>52049534.3</v>
      </c>
      <c r="H410" s="34">
        <v>6114287.44</v>
      </c>
      <c r="I410" s="34">
        <v>6114287.44</v>
      </c>
      <c r="J410" s="34">
        <v>6114287.44</v>
      </c>
      <c r="K410" s="34">
        <v>0</v>
      </c>
      <c r="L410" s="34">
        <v>0</v>
      </c>
      <c r="M410" s="34">
        <v>30261146.86</v>
      </c>
      <c r="N410" s="34">
        <f t="shared" si="160"/>
        <v>15674100</v>
      </c>
      <c r="O410" s="19">
        <f t="shared" si="161"/>
        <v>7681697.44</v>
      </c>
      <c r="P410" s="19">
        <f t="shared" si="162"/>
        <v>-1567410</v>
      </c>
      <c r="Q410" s="35">
        <f t="shared" si="163"/>
        <v>0</v>
      </c>
    </row>
    <row r="411" spans="1:17" ht="15.75">
      <c r="A411" s="37" t="s">
        <v>475</v>
      </c>
      <c r="B411" s="37" t="s">
        <v>1158</v>
      </c>
      <c r="C411" s="37" t="s">
        <v>1175</v>
      </c>
      <c r="D411" s="33" t="s">
        <v>403</v>
      </c>
      <c r="E411" s="33" t="s">
        <v>414</v>
      </c>
      <c r="F411" s="34">
        <v>9229544.83</v>
      </c>
      <c r="G411" s="34">
        <v>9349474.07</v>
      </c>
      <c r="H411" s="34">
        <v>119929.24</v>
      </c>
      <c r="I411" s="34">
        <v>119929.24</v>
      </c>
      <c r="J411" s="34">
        <v>119929.24</v>
      </c>
      <c r="K411" s="34">
        <v>0</v>
      </c>
      <c r="L411" s="34">
        <v>0</v>
      </c>
      <c r="M411" s="34">
        <v>5219944.83</v>
      </c>
      <c r="N411" s="34">
        <f t="shared" si="160"/>
        <v>4009600</v>
      </c>
      <c r="O411" s="19">
        <f t="shared" si="161"/>
        <v>520889.24</v>
      </c>
      <c r="P411" s="19">
        <f t="shared" si="162"/>
        <v>-400960</v>
      </c>
      <c r="Q411" s="35">
        <f t="shared" si="163"/>
        <v>0</v>
      </c>
    </row>
    <row r="412" spans="1:17" ht="15.75">
      <c r="A412" s="37" t="s">
        <v>475</v>
      </c>
      <c r="B412" s="37" t="s">
        <v>1158</v>
      </c>
      <c r="C412" s="37" t="s">
        <v>1176</v>
      </c>
      <c r="D412" s="33" t="s">
        <v>403</v>
      </c>
      <c r="E412" s="33" t="s">
        <v>1177</v>
      </c>
      <c r="F412" s="34">
        <v>19188630.7</v>
      </c>
      <c r="G412" s="34">
        <v>20045495.97</v>
      </c>
      <c r="H412" s="34">
        <v>852865.27</v>
      </c>
      <c r="I412" s="34">
        <v>852865.27</v>
      </c>
      <c r="J412" s="34">
        <v>852865.27</v>
      </c>
      <c r="K412" s="34">
        <v>0</v>
      </c>
      <c r="L412" s="34">
        <v>0</v>
      </c>
      <c r="M412" s="34">
        <v>9769230.7</v>
      </c>
      <c r="N412" s="34">
        <f t="shared" si="160"/>
        <v>9419400</v>
      </c>
      <c r="O412" s="19">
        <f t="shared" si="161"/>
        <v>1794805.27</v>
      </c>
      <c r="P412" s="19">
        <f t="shared" si="162"/>
        <v>-941940</v>
      </c>
      <c r="Q412" s="35">
        <f t="shared" si="163"/>
        <v>0</v>
      </c>
    </row>
    <row r="413" spans="1:17" ht="15.75">
      <c r="A413" s="37" t="s">
        <v>475</v>
      </c>
      <c r="B413" s="37" t="s">
        <v>1158</v>
      </c>
      <c r="C413" s="37" t="s">
        <v>1178</v>
      </c>
      <c r="D413" s="33" t="s">
        <v>403</v>
      </c>
      <c r="E413" s="33" t="s">
        <v>1179</v>
      </c>
      <c r="F413" s="34">
        <v>6747924.98</v>
      </c>
      <c r="G413" s="34">
        <v>6933890.15</v>
      </c>
      <c r="H413" s="34">
        <v>185965.17</v>
      </c>
      <c r="I413" s="34">
        <v>185965.17</v>
      </c>
      <c r="J413" s="34">
        <v>185965.17</v>
      </c>
      <c r="K413" s="34">
        <v>0</v>
      </c>
      <c r="L413" s="34">
        <v>0</v>
      </c>
      <c r="M413" s="34">
        <v>1861524.98</v>
      </c>
      <c r="N413" s="34">
        <f t="shared" si="160"/>
        <v>4886400</v>
      </c>
      <c r="O413" s="19">
        <f t="shared" si="161"/>
        <v>674605.17</v>
      </c>
      <c r="P413" s="19">
        <f t="shared" si="162"/>
        <v>-488640</v>
      </c>
      <c r="Q413" s="35">
        <f t="shared" si="163"/>
        <v>0</v>
      </c>
    </row>
    <row r="414" spans="1:17" ht="15.75">
      <c r="A414" s="37" t="s">
        <v>475</v>
      </c>
      <c r="B414" s="37" t="s">
        <v>1158</v>
      </c>
      <c r="C414" s="37" t="s">
        <v>1180</v>
      </c>
      <c r="D414" s="33" t="s">
        <v>403</v>
      </c>
      <c r="E414" s="33" t="s">
        <v>1181</v>
      </c>
      <c r="F414" s="34">
        <v>10208207.54</v>
      </c>
      <c r="G414" s="34">
        <v>12577585.06</v>
      </c>
      <c r="H414" s="34">
        <v>2119377.52</v>
      </c>
      <c r="I414" s="34">
        <v>2119377.52</v>
      </c>
      <c r="J414" s="34">
        <v>1605377.52</v>
      </c>
      <c r="K414" s="34">
        <v>514000</v>
      </c>
      <c r="L414" s="34">
        <v>0</v>
      </c>
      <c r="M414" s="34">
        <v>5063807.54</v>
      </c>
      <c r="N414" s="34">
        <f t="shared" si="160"/>
        <v>5144399.999999999</v>
      </c>
      <c r="O414" s="19">
        <f t="shared" si="161"/>
        <v>2633817.52</v>
      </c>
      <c r="P414" s="19">
        <f t="shared" si="162"/>
        <v>-514440</v>
      </c>
      <c r="Q414" s="35">
        <f t="shared" si="163"/>
        <v>0</v>
      </c>
    </row>
    <row r="415" spans="1:17" ht="15.75">
      <c r="A415" s="37" t="s">
        <v>475</v>
      </c>
      <c r="B415" s="37" t="s">
        <v>1158</v>
      </c>
      <c r="C415" s="37" t="s">
        <v>1133</v>
      </c>
      <c r="D415" s="33" t="s">
        <v>403</v>
      </c>
      <c r="E415" s="33" t="s">
        <v>1182</v>
      </c>
      <c r="F415" s="34">
        <v>11167059.7</v>
      </c>
      <c r="G415" s="34">
        <v>13463221.91</v>
      </c>
      <c r="H415" s="34">
        <v>2296162.21</v>
      </c>
      <c r="I415" s="34">
        <v>2296162.21</v>
      </c>
      <c r="J415" s="34">
        <v>2296162.21</v>
      </c>
      <c r="K415" s="34">
        <v>0</v>
      </c>
      <c r="L415" s="34">
        <v>0</v>
      </c>
      <c r="M415" s="34">
        <v>7012259.7</v>
      </c>
      <c r="N415" s="34">
        <f t="shared" si="160"/>
        <v>4154799.999999999</v>
      </c>
      <c r="O415" s="19">
        <f t="shared" si="161"/>
        <v>2711642.21</v>
      </c>
      <c r="P415" s="19">
        <f t="shared" si="162"/>
        <v>-415480</v>
      </c>
      <c r="Q415" s="35">
        <f t="shared" si="163"/>
        <v>0</v>
      </c>
    </row>
    <row r="416" spans="1:17" ht="15.75">
      <c r="A416" s="37" t="s">
        <v>467</v>
      </c>
      <c r="B416" s="37" t="s">
        <v>1183</v>
      </c>
      <c r="C416" s="37" t="s">
        <v>429</v>
      </c>
      <c r="D416" s="31" t="s">
        <v>419</v>
      </c>
      <c r="E416" s="31" t="s">
        <v>469</v>
      </c>
      <c r="F416" s="32">
        <f>SUM(F417:F424)</f>
        <v>112303064.57000001</v>
      </c>
      <c r="G416" s="32">
        <f>SUM(G417:G424)</f>
        <v>129259645.67999999</v>
      </c>
      <c r="H416" s="32">
        <f>SUM(H417:H424)</f>
        <v>16440979.11</v>
      </c>
      <c r="I416" s="32">
        <f aca="true" t="shared" si="164" ref="I416:Q416">SUM(I417:I424)</f>
        <v>16440979.11</v>
      </c>
      <c r="J416" s="32">
        <f>SUM(J417:J424)</f>
        <v>14530979.11</v>
      </c>
      <c r="K416" s="32">
        <f>SUM(K417:K424)</f>
        <v>1910000</v>
      </c>
      <c r="L416" s="32">
        <f>SUM(L417:L424)</f>
        <v>0</v>
      </c>
      <c r="M416" s="32">
        <f>SUM(M417:M424)</f>
        <v>36097064.57</v>
      </c>
      <c r="N416" s="32">
        <f t="shared" si="164"/>
        <v>76206000</v>
      </c>
      <c r="O416" s="32">
        <f t="shared" si="164"/>
        <v>24061579.11</v>
      </c>
      <c r="P416" s="32">
        <f t="shared" si="164"/>
        <v>-7620600</v>
      </c>
      <c r="Q416" s="32">
        <f t="shared" si="164"/>
        <v>0</v>
      </c>
    </row>
    <row r="417" spans="1:17" ht="15.75">
      <c r="A417" s="37" t="s">
        <v>475</v>
      </c>
      <c r="B417" s="37" t="s">
        <v>1183</v>
      </c>
      <c r="C417" s="37" t="s">
        <v>1184</v>
      </c>
      <c r="D417" s="33" t="s">
        <v>419</v>
      </c>
      <c r="E417" s="33" t="s">
        <v>1185</v>
      </c>
      <c r="F417" s="34">
        <v>7007293.25</v>
      </c>
      <c r="G417" s="34">
        <v>7548437.5</v>
      </c>
      <c r="H417" s="34">
        <v>541144.25</v>
      </c>
      <c r="I417" s="34">
        <v>541144.25</v>
      </c>
      <c r="J417" s="34">
        <v>541144.25</v>
      </c>
      <c r="K417" s="34">
        <v>0</v>
      </c>
      <c r="L417" s="34">
        <v>0</v>
      </c>
      <c r="M417" s="34">
        <v>3122293.25</v>
      </c>
      <c r="N417" s="34">
        <f aca="true" t="shared" si="165" ref="N417:N424">F417-M417</f>
        <v>3885000</v>
      </c>
      <c r="O417" s="19">
        <f aca="true" t="shared" si="166" ref="O417:O424">N417*0.1+J417+K417</f>
        <v>929644.25</v>
      </c>
      <c r="P417" s="19">
        <f aca="true" t="shared" si="167" ref="P417:P424">I417-O417</f>
        <v>-388500</v>
      </c>
      <c r="Q417" s="35">
        <f aca="true" t="shared" si="168" ref="Q417:Q424">IF(P417&lt;0,0,P417)</f>
        <v>0</v>
      </c>
    </row>
    <row r="418" spans="1:17" ht="15.75">
      <c r="A418" s="37" t="s">
        <v>475</v>
      </c>
      <c r="B418" s="37" t="s">
        <v>1183</v>
      </c>
      <c r="C418" s="37" t="s">
        <v>1186</v>
      </c>
      <c r="D418" s="33" t="s">
        <v>419</v>
      </c>
      <c r="E418" s="33" t="s">
        <v>1187</v>
      </c>
      <c r="F418" s="34">
        <v>7995394.74</v>
      </c>
      <c r="G418" s="34">
        <v>8508023.35</v>
      </c>
      <c r="H418" s="34">
        <v>512628.61</v>
      </c>
      <c r="I418" s="34">
        <v>512628.61</v>
      </c>
      <c r="J418" s="34">
        <v>512628.61</v>
      </c>
      <c r="K418" s="34">
        <v>0</v>
      </c>
      <c r="L418" s="34">
        <v>0</v>
      </c>
      <c r="M418" s="34">
        <v>4860394.74</v>
      </c>
      <c r="N418" s="34">
        <f t="shared" si="165"/>
        <v>3135000</v>
      </c>
      <c r="O418" s="19">
        <f t="shared" si="166"/>
        <v>826128.61</v>
      </c>
      <c r="P418" s="19">
        <f t="shared" si="167"/>
        <v>-313500</v>
      </c>
      <c r="Q418" s="35">
        <f t="shared" si="168"/>
        <v>0</v>
      </c>
    </row>
    <row r="419" spans="1:17" ht="15.75">
      <c r="A419" s="37" t="s">
        <v>475</v>
      </c>
      <c r="B419" s="37" t="s">
        <v>1183</v>
      </c>
      <c r="C419" s="37" t="s">
        <v>1188</v>
      </c>
      <c r="D419" s="33" t="s">
        <v>419</v>
      </c>
      <c r="E419" s="33" t="s">
        <v>1189</v>
      </c>
      <c r="F419" s="34">
        <v>12930686.14</v>
      </c>
      <c r="G419" s="34">
        <v>13891024.5</v>
      </c>
      <c r="H419" s="34">
        <v>960338.36</v>
      </c>
      <c r="I419" s="34">
        <v>960338.36</v>
      </c>
      <c r="J419" s="34">
        <v>450338.36</v>
      </c>
      <c r="K419" s="34">
        <v>510000</v>
      </c>
      <c r="L419" s="34">
        <v>0</v>
      </c>
      <c r="M419" s="34">
        <v>5755686.14</v>
      </c>
      <c r="N419" s="34">
        <f t="shared" si="165"/>
        <v>7175000.000000001</v>
      </c>
      <c r="O419" s="19">
        <f t="shared" si="166"/>
        <v>1677838.36</v>
      </c>
      <c r="P419" s="19">
        <f t="shared" si="167"/>
        <v>-717500.0000000001</v>
      </c>
      <c r="Q419" s="35">
        <f t="shared" si="168"/>
        <v>0</v>
      </c>
    </row>
    <row r="420" spans="1:17" ht="15.75">
      <c r="A420" s="37" t="s">
        <v>475</v>
      </c>
      <c r="B420" s="37" t="s">
        <v>1183</v>
      </c>
      <c r="C420" s="37" t="s">
        <v>1149</v>
      </c>
      <c r="D420" s="33" t="s">
        <v>419</v>
      </c>
      <c r="E420" s="33" t="s">
        <v>1190</v>
      </c>
      <c r="F420" s="34">
        <v>6989808.62</v>
      </c>
      <c r="G420" s="34">
        <v>7501937.5</v>
      </c>
      <c r="H420" s="34">
        <v>512128.88</v>
      </c>
      <c r="I420" s="34">
        <v>512128.88</v>
      </c>
      <c r="J420" s="34">
        <v>512128.88</v>
      </c>
      <c r="K420" s="34">
        <v>0</v>
      </c>
      <c r="L420" s="34">
        <v>0</v>
      </c>
      <c r="M420" s="34">
        <v>4174808.62</v>
      </c>
      <c r="N420" s="34">
        <f t="shared" si="165"/>
        <v>2815000</v>
      </c>
      <c r="O420" s="19">
        <f t="shared" si="166"/>
        <v>793628.88</v>
      </c>
      <c r="P420" s="19">
        <f t="shared" si="167"/>
        <v>-281500</v>
      </c>
      <c r="Q420" s="35">
        <f t="shared" si="168"/>
        <v>0</v>
      </c>
    </row>
    <row r="421" spans="1:17" ht="15.75">
      <c r="A421" s="37" t="s">
        <v>475</v>
      </c>
      <c r="B421" s="37" t="s">
        <v>1183</v>
      </c>
      <c r="C421" s="37" t="s">
        <v>1191</v>
      </c>
      <c r="D421" s="33" t="s">
        <v>419</v>
      </c>
      <c r="E421" s="33" t="s">
        <v>1192</v>
      </c>
      <c r="F421" s="34">
        <v>11845175</v>
      </c>
      <c r="G421" s="34">
        <v>13760777</v>
      </c>
      <c r="H421" s="34">
        <v>1400000</v>
      </c>
      <c r="I421" s="34">
        <v>1400000</v>
      </c>
      <c r="J421" s="34">
        <v>0</v>
      </c>
      <c r="K421" s="34">
        <v>1400000</v>
      </c>
      <c r="L421" s="34">
        <v>0</v>
      </c>
      <c r="M421" s="34">
        <v>1330175</v>
      </c>
      <c r="N421" s="34">
        <f t="shared" si="165"/>
        <v>10515000</v>
      </c>
      <c r="O421" s="19">
        <f t="shared" si="166"/>
        <v>2451500</v>
      </c>
      <c r="P421" s="19">
        <f t="shared" si="167"/>
        <v>-1051500</v>
      </c>
      <c r="Q421" s="35">
        <f t="shared" si="168"/>
        <v>0</v>
      </c>
    </row>
    <row r="422" spans="1:17" ht="15.75">
      <c r="A422" s="37" t="s">
        <v>475</v>
      </c>
      <c r="B422" s="37" t="s">
        <v>1183</v>
      </c>
      <c r="C422" s="37" t="s">
        <v>1193</v>
      </c>
      <c r="D422" s="33" t="s">
        <v>419</v>
      </c>
      <c r="E422" s="33" t="s">
        <v>1194</v>
      </c>
      <c r="F422" s="34">
        <v>47099196.68</v>
      </c>
      <c r="G422" s="34">
        <v>58217830.48</v>
      </c>
      <c r="H422" s="34">
        <v>11118633.8</v>
      </c>
      <c r="I422" s="34">
        <v>11118633.8</v>
      </c>
      <c r="J422" s="34">
        <v>11118633.8</v>
      </c>
      <c r="K422" s="34">
        <v>0</v>
      </c>
      <c r="L422" s="34">
        <v>0</v>
      </c>
      <c r="M422" s="34">
        <v>7602196.68</v>
      </c>
      <c r="N422" s="34">
        <f t="shared" si="165"/>
        <v>39497000</v>
      </c>
      <c r="O422" s="19">
        <f t="shared" si="166"/>
        <v>15068333.8</v>
      </c>
      <c r="P422" s="19">
        <f t="shared" si="167"/>
        <v>-3949700</v>
      </c>
      <c r="Q422" s="35">
        <f t="shared" si="168"/>
        <v>0</v>
      </c>
    </row>
    <row r="423" spans="1:17" ht="15.75">
      <c r="A423" s="37" t="s">
        <v>475</v>
      </c>
      <c r="B423" s="37" t="s">
        <v>1183</v>
      </c>
      <c r="C423" s="37" t="s">
        <v>1195</v>
      </c>
      <c r="D423" s="33" t="s">
        <v>419</v>
      </c>
      <c r="E423" s="33" t="s">
        <v>1196</v>
      </c>
      <c r="F423" s="34">
        <v>7749460.91</v>
      </c>
      <c r="G423" s="34">
        <v>8959605.85</v>
      </c>
      <c r="H423" s="34">
        <v>1210144.94</v>
      </c>
      <c r="I423" s="34">
        <v>1210144.94</v>
      </c>
      <c r="J423" s="34">
        <v>1210144.94</v>
      </c>
      <c r="K423" s="34">
        <v>0</v>
      </c>
      <c r="L423" s="34">
        <v>0</v>
      </c>
      <c r="M423" s="34">
        <v>2614460.91</v>
      </c>
      <c r="N423" s="34">
        <f t="shared" si="165"/>
        <v>5135000</v>
      </c>
      <c r="O423" s="19">
        <f t="shared" si="166"/>
        <v>1723644.94</v>
      </c>
      <c r="P423" s="19">
        <f t="shared" si="167"/>
        <v>-513500</v>
      </c>
      <c r="Q423" s="35">
        <f t="shared" si="168"/>
        <v>0</v>
      </c>
    </row>
    <row r="424" spans="1:17" ht="15.75">
      <c r="A424" s="37" t="s">
        <v>475</v>
      </c>
      <c r="B424" s="37" t="s">
        <v>1183</v>
      </c>
      <c r="C424" s="37" t="s">
        <v>1197</v>
      </c>
      <c r="D424" s="33" t="s">
        <v>419</v>
      </c>
      <c r="E424" s="33" t="s">
        <v>1198</v>
      </c>
      <c r="F424" s="34">
        <v>10686049.23</v>
      </c>
      <c r="G424" s="34">
        <v>10872009.5</v>
      </c>
      <c r="H424" s="34">
        <v>185960.27</v>
      </c>
      <c r="I424" s="34">
        <v>185960.27</v>
      </c>
      <c r="J424" s="34">
        <v>185960.27</v>
      </c>
      <c r="K424" s="34">
        <v>0</v>
      </c>
      <c r="L424" s="34">
        <v>0</v>
      </c>
      <c r="M424" s="34">
        <v>6637049.23</v>
      </c>
      <c r="N424" s="34">
        <f t="shared" si="165"/>
        <v>4049000</v>
      </c>
      <c r="O424" s="19">
        <f t="shared" si="166"/>
        <v>590860.27</v>
      </c>
      <c r="P424" s="19">
        <f t="shared" si="167"/>
        <v>-404900</v>
      </c>
      <c r="Q424" s="35">
        <f t="shared" si="168"/>
        <v>0</v>
      </c>
    </row>
    <row r="425" spans="1:17" s="42" customFormat="1" ht="15.75">
      <c r="A425" s="39" t="s">
        <v>467</v>
      </c>
      <c r="B425" s="39"/>
      <c r="C425" s="40" t="s">
        <v>429</v>
      </c>
      <c r="D425" s="40"/>
      <c r="E425" s="40"/>
      <c r="F425" s="41">
        <f>F416+F400+F389+F378+F364+F353+F340+F331+F325+F309+F296+F286+F274+F259+F250+F240+F225+F212+F198+F185+F174+F162+F155+F144+F133+F123+F114+F104+F92+F81+F65+F54+F45+F33+F28+F15+F6</f>
        <v>12393292135.759996</v>
      </c>
      <c r="G425" s="41">
        <f>G416+G400+G389+G378+G364+G353+G340+G331+G325+G309+G296+G286+G274+G259+G250+G240+G225+G212+G198+G185+G174+G162+G155+G144+G133+G123+G114+G104+G92+G81+G65+G54+G45+G33+G28+G15+G6</f>
        <v>13871598364.119997</v>
      </c>
      <c r="H425" s="41">
        <f>H416+H400+H389+H378+H364+H353+H340+H331+H325+H309+H296+H286+H274+H259+H250+H240+H225+H212+H198+H185+H174+H162+H155+H144+H133+H123+H114+H104+H92+H81+H65+H54+H45+H33+H28+H15+H6</f>
        <v>1356734001.16</v>
      </c>
      <c r="I425" s="41">
        <f aca="true" t="shared" si="169" ref="I425:Q425">I416+I400+I389+I378+I364+I353+I340+I331+I325+I309+I296+I286+I274+I259+I250+I240+I225+I212+I198+I185+I174+I162+I155+I144+I133+I123+I114+I104+I92+I81+I65+I54+I45+I33+I28+I15+I6</f>
        <v>1386540185.0499997</v>
      </c>
      <c r="J425" s="41">
        <f>J416+J400+J389+J378+J364+J353+J340+J331+J325+J309+J296+J286+J274+J259+J250+J240+J225+J212+J198+J185+J174+J162+J155+J144+J133+J123+J114+J104+J92+J81+J65+J54+J45+J33+J28+J15+J6</f>
        <v>1255278132.3500001</v>
      </c>
      <c r="K425" s="41">
        <f>K416+K400+K389+K378+K364+K353+K340+K331+K325+K309+K296+K286+K274+K259+K250+K240+K225+K212+K198+K185+K174+K162+K155+K144+K133+K123+K114+K104+K92+K81+K65+K54+K45+K33+K28+K15+K6</f>
        <v>104349729.80999999</v>
      </c>
      <c r="L425" s="41">
        <f t="shared" si="169"/>
        <v>11162900</v>
      </c>
      <c r="M425" s="41">
        <f>M416+M400+M389+M378+M364+M353+M340+M331+M325+M309+M296+M286+M274+M259+M250+M240+M225+M212+M198+M185+M174+M162+M155+M144+M133+M123+M114+M104+M92+M81+M65+M54+M45+M33+M28+M15+M6</f>
        <v>4422591115.759999</v>
      </c>
      <c r="N425" s="41">
        <f t="shared" si="169"/>
        <v>7970701020</v>
      </c>
      <c r="O425" s="41">
        <f t="shared" si="169"/>
        <v>2155442637.2099996</v>
      </c>
      <c r="P425" s="41">
        <f t="shared" si="169"/>
        <v>-768902452.1599998</v>
      </c>
      <c r="Q425" s="41">
        <f t="shared" si="169"/>
        <v>0</v>
      </c>
    </row>
    <row r="426" spans="1:9" ht="15.75">
      <c r="A426" s="20"/>
      <c r="B426" s="20"/>
      <c r="C426" s="43"/>
      <c r="D426" s="43"/>
      <c r="E426" s="43"/>
      <c r="F426" s="44"/>
      <c r="G426" s="45"/>
      <c r="H426" s="45"/>
      <c r="I426" s="45"/>
    </row>
    <row r="427" spans="6:8" ht="15.75">
      <c r="F427" s="46"/>
      <c r="G427" s="45"/>
      <c r="H427" s="45"/>
    </row>
    <row r="428" spans="3:17" ht="15.75">
      <c r="C428" s="47"/>
      <c r="D428" s="47"/>
      <c r="E428" s="47"/>
      <c r="F428" s="47"/>
      <c r="G428" s="45"/>
      <c r="H428" s="45"/>
      <c r="I428" s="48"/>
      <c r="P428" s="124"/>
      <c r="Q428" s="124"/>
    </row>
    <row r="429" spans="3:17" ht="20.25">
      <c r="C429" s="47" t="s">
        <v>1199</v>
      </c>
      <c r="D429" s="47"/>
      <c r="E429" s="47"/>
      <c r="F429" s="49" t="s">
        <v>1199</v>
      </c>
      <c r="G429" s="50"/>
      <c r="H429" s="50"/>
      <c r="I429" s="49"/>
      <c r="J429" s="49"/>
      <c r="K429" s="49"/>
      <c r="L429" s="49"/>
      <c r="M429" s="49"/>
      <c r="N429" s="49"/>
      <c r="O429" s="49"/>
      <c r="P429" s="51" t="s">
        <v>1200</v>
      </c>
      <c r="Q429" s="52"/>
    </row>
    <row r="430" spans="3:9" ht="15.75">
      <c r="C430" s="47"/>
      <c r="D430" s="47"/>
      <c r="E430" s="47"/>
      <c r="G430" s="45"/>
      <c r="H430" s="45"/>
      <c r="I430" s="48"/>
    </row>
  </sheetData>
  <sheetProtection/>
  <mergeCells count="16">
    <mergeCell ref="C1:Q1"/>
    <mergeCell ref="P2:Q2"/>
    <mergeCell ref="A3:A4"/>
    <mergeCell ref="B3:B4"/>
    <mergeCell ref="C3:C4"/>
    <mergeCell ref="F3:F4"/>
    <mergeCell ref="G3:G4"/>
    <mergeCell ref="H3:H4"/>
    <mergeCell ref="I3:I4"/>
    <mergeCell ref="J3:L3"/>
    <mergeCell ref="M3:M4"/>
    <mergeCell ref="N3:N4"/>
    <mergeCell ref="O3:O4"/>
    <mergeCell ref="P3:P4"/>
    <mergeCell ref="Q3:Q4"/>
    <mergeCell ref="P428:Q4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Лубашевский В.В.</dc:creator>
  <cp:keywords/>
  <dc:description/>
  <cp:lastModifiedBy>Проскурина</cp:lastModifiedBy>
  <cp:lastPrinted>2013-08-02T06:52:45Z</cp:lastPrinted>
  <dcterms:created xsi:type="dcterms:W3CDTF">2009-07-27T06:09:03Z</dcterms:created>
  <dcterms:modified xsi:type="dcterms:W3CDTF">2013-08-02T06:53:34Z</dcterms:modified>
  <cp:category/>
  <cp:version/>
  <cp:contentType/>
  <cp:contentStatus/>
</cp:coreProperties>
</file>